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E8B4F472-68E5-444A-A346-9EDDB33786ED}" xr6:coauthVersionLast="45" xr6:coauthVersionMax="45" xr10:uidLastSave="{00000000-0000-0000-0000-000000000000}"/>
  <bookViews>
    <workbookView xWindow="-108" yWindow="-108" windowWidth="30936" windowHeight="16896" activeTab="1" xr2:uid="{D71144EA-DD4B-46BA-8745-D1A8A76EFF89}"/>
  </bookViews>
  <sheets>
    <sheet name="Kalender" sheetId="1" r:id="rId1"/>
    <sheet name="Skabelon" sheetId="3" r:id="rId2"/>
    <sheet name=" " sheetId="2" state="veryHidden" r:id="rId3"/>
  </sheets>
  <externalReferences>
    <externalReference r:id="rId4"/>
  </externalReferences>
  <definedNames>
    <definedName name="Måneder" localSheetId="0">' '!$F$2:$F$13</definedName>
    <definedName name="Print_Area" localSheetId="0">Kalender!$B$5:$AK$92</definedName>
    <definedName name="Aarogmaaned" localSheetId="0">Kalender!$B$6:$AK$6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82" i="1" l="1"/>
  <c r="AH82" i="1"/>
  <c r="AI81" i="1"/>
  <c r="AH81" i="1"/>
  <c r="AI80" i="1"/>
  <c r="AH80" i="1"/>
  <c r="AI79" i="1"/>
  <c r="AH79" i="1"/>
  <c r="AI78" i="1"/>
  <c r="AH78" i="1"/>
  <c r="AI77" i="1"/>
  <c r="AH77" i="1"/>
  <c r="AI76" i="1"/>
  <c r="AH76" i="1"/>
  <c r="AI75" i="1"/>
  <c r="AH75" i="1"/>
  <c r="AI74" i="1"/>
  <c r="AH74" i="1"/>
  <c r="AI73" i="1"/>
  <c r="AH73" i="1"/>
  <c r="AI72" i="1"/>
  <c r="AH72" i="1"/>
  <c r="AI71" i="1"/>
  <c r="AH71" i="1"/>
  <c r="AI70" i="1"/>
  <c r="AH70" i="1"/>
  <c r="AI69" i="1"/>
  <c r="AH69" i="1"/>
  <c r="AI68" i="1"/>
  <c r="AH68" i="1"/>
  <c r="AI67" i="1"/>
  <c r="AH67" i="1"/>
  <c r="AI66" i="1"/>
  <c r="AH66" i="1"/>
  <c r="AI65" i="1"/>
  <c r="AH65" i="1"/>
  <c r="AI64" i="1"/>
  <c r="AH64" i="1"/>
  <c r="AI63" i="1"/>
  <c r="AH63" i="1"/>
  <c r="AI62" i="1"/>
  <c r="AH62" i="1"/>
  <c r="AI61" i="1"/>
  <c r="AH61" i="1"/>
  <c r="AI60" i="1"/>
  <c r="AH60" i="1"/>
  <c r="AC89" i="1"/>
  <c r="AB89" i="1"/>
  <c r="AC88" i="1"/>
  <c r="AB88" i="1"/>
  <c r="AC87" i="1"/>
  <c r="AB87" i="1"/>
  <c r="AC86" i="1"/>
  <c r="AB86" i="1"/>
  <c r="AC85" i="1"/>
  <c r="AB85" i="1"/>
  <c r="AC84" i="1"/>
  <c r="AB84" i="1"/>
  <c r="AC83" i="1"/>
  <c r="AB83" i="1"/>
  <c r="AC82" i="1"/>
  <c r="AB82" i="1"/>
  <c r="AC81" i="1"/>
  <c r="AB81" i="1"/>
  <c r="AC80" i="1"/>
  <c r="AB80" i="1"/>
  <c r="AC79" i="1"/>
  <c r="AB79" i="1"/>
  <c r="AC78" i="1"/>
  <c r="AB78" i="1"/>
  <c r="AC77" i="1"/>
  <c r="AB77" i="1"/>
  <c r="AC76" i="1"/>
  <c r="AB76" i="1"/>
  <c r="AC75" i="1"/>
  <c r="AB75" i="1"/>
  <c r="AC74" i="1"/>
  <c r="AB74" i="1"/>
  <c r="AC73" i="1"/>
  <c r="AB73" i="1"/>
  <c r="AC72" i="1"/>
  <c r="AB72" i="1"/>
  <c r="AC71" i="1"/>
  <c r="AB71" i="1"/>
  <c r="AC70" i="1"/>
  <c r="AB70" i="1"/>
  <c r="AC69" i="1"/>
  <c r="AB69" i="1"/>
  <c r="AC68" i="1"/>
  <c r="AB68" i="1"/>
  <c r="AC67" i="1"/>
  <c r="AB67" i="1"/>
  <c r="AC66" i="1"/>
  <c r="AB66" i="1"/>
  <c r="AC65" i="1"/>
  <c r="AB65" i="1"/>
  <c r="AC64" i="1"/>
  <c r="AB64" i="1"/>
  <c r="AC63" i="1"/>
  <c r="AB63" i="1"/>
  <c r="AC62" i="1"/>
  <c r="AB62" i="1"/>
  <c r="AC61" i="1"/>
  <c r="AB61" i="1"/>
  <c r="AC60" i="1"/>
  <c r="AB60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AI38" i="1"/>
  <c r="AH38" i="1"/>
  <c r="AI37" i="1"/>
  <c r="AH37" i="1"/>
  <c r="AI36" i="1"/>
  <c r="AH36" i="1"/>
  <c r="AI35" i="1"/>
  <c r="AH35" i="1"/>
  <c r="AI34" i="1"/>
  <c r="AH34" i="1"/>
  <c r="AI33" i="1"/>
  <c r="AH33" i="1"/>
  <c r="AI32" i="1"/>
  <c r="AH32" i="1"/>
  <c r="AI31" i="1"/>
  <c r="AH31" i="1"/>
  <c r="AI30" i="1"/>
  <c r="AH30" i="1"/>
  <c r="AI29" i="1"/>
  <c r="AH29" i="1"/>
  <c r="AI28" i="1"/>
  <c r="AH28" i="1"/>
  <c r="AI27" i="1"/>
  <c r="AH27" i="1"/>
  <c r="AI26" i="1"/>
  <c r="AH26" i="1"/>
  <c r="AI25" i="1"/>
  <c r="AH25" i="1"/>
  <c r="AI24" i="1"/>
  <c r="AH24" i="1"/>
  <c r="AI23" i="1"/>
  <c r="AH23" i="1"/>
  <c r="AI22" i="1"/>
  <c r="AH22" i="1"/>
  <c r="AI21" i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H14" i="1"/>
  <c r="AI13" i="1"/>
  <c r="AH13" i="1"/>
  <c r="AI12" i="1"/>
  <c r="AH12" i="1"/>
  <c r="AI11" i="1"/>
  <c r="AH11" i="1"/>
  <c r="AI10" i="1"/>
  <c r="AH10" i="1"/>
  <c r="AI9" i="1"/>
  <c r="AH9" i="1"/>
  <c r="AC39" i="1"/>
  <c r="AB39" i="1"/>
  <c r="AC38" i="1"/>
  <c r="AB38" i="1"/>
  <c r="AC37" i="1"/>
  <c r="AB37" i="1"/>
  <c r="AC36" i="1"/>
  <c r="AB36" i="1"/>
  <c r="AC35" i="1"/>
  <c r="AB35" i="1"/>
  <c r="AC34" i="1"/>
  <c r="AB34" i="1"/>
  <c r="AC33" i="1"/>
  <c r="AB33" i="1"/>
  <c r="AC32" i="1"/>
  <c r="AB32" i="1"/>
  <c r="AC31" i="1"/>
  <c r="AB31" i="1"/>
  <c r="AC30" i="1"/>
  <c r="AB30" i="1"/>
  <c r="AC29" i="1"/>
  <c r="AB29" i="1"/>
  <c r="AC28" i="1"/>
  <c r="AB28" i="1"/>
  <c r="AC27" i="1"/>
  <c r="AB27" i="1"/>
  <c r="AC26" i="1"/>
  <c r="AB26" i="1"/>
  <c r="AC25" i="1"/>
  <c r="AB25" i="1"/>
  <c r="AC24" i="1"/>
  <c r="AB24" i="1"/>
  <c r="AC23" i="1"/>
  <c r="AB23" i="1"/>
  <c r="AC22" i="1"/>
  <c r="AB22" i="1"/>
  <c r="AC21" i="1"/>
  <c r="AB21" i="1"/>
  <c r="AC20" i="1"/>
  <c r="AB20" i="1"/>
  <c r="AC19" i="1"/>
  <c r="AB19" i="1"/>
  <c r="AC18" i="1"/>
  <c r="AB18" i="1"/>
  <c r="AC17" i="1"/>
  <c r="AB17" i="1"/>
  <c r="AC16" i="1"/>
  <c r="AB16" i="1"/>
  <c r="AC15" i="1"/>
  <c r="AB15" i="1"/>
  <c r="AC14" i="1"/>
  <c r="AB14" i="1"/>
  <c r="AC13" i="1"/>
  <c r="AB13" i="1"/>
  <c r="AC12" i="1"/>
  <c r="AB12" i="1"/>
  <c r="AC11" i="1"/>
  <c r="AB11" i="1"/>
  <c r="AC10" i="1"/>
  <c r="AB10" i="1"/>
  <c r="AC9" i="1"/>
  <c r="AB9" i="1"/>
  <c r="W38" i="1"/>
  <c r="V38" i="1"/>
  <c r="W37" i="1"/>
  <c r="V37" i="1"/>
  <c r="W36" i="1"/>
  <c r="V36" i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87" i="3"/>
  <c r="E215" i="3" s="1"/>
  <c r="E243" i="3" s="1"/>
  <c r="E271" i="3" s="1"/>
  <c r="E299" i="3" s="1"/>
  <c r="E327" i="3" s="1"/>
  <c r="E355" i="3" s="1"/>
  <c r="E383" i="3" s="1"/>
  <c r="E181" i="3"/>
  <c r="E209" i="3" s="1"/>
  <c r="E237" i="3" s="1"/>
  <c r="E265" i="3" s="1"/>
  <c r="E293" i="3" s="1"/>
  <c r="E321" i="3" s="1"/>
  <c r="E349" i="3" s="1"/>
  <c r="E377" i="3" s="1"/>
  <c r="E165" i="3"/>
  <c r="E193" i="3" s="1"/>
  <c r="E221" i="3" s="1"/>
  <c r="E249" i="3" s="1"/>
  <c r="E277" i="3" s="1"/>
  <c r="E305" i="3" s="1"/>
  <c r="E333" i="3" s="1"/>
  <c r="E361" i="3" s="1"/>
  <c r="E389" i="3" s="1"/>
  <c r="E160" i="3"/>
  <c r="E188" i="3" s="1"/>
  <c r="E216" i="3" s="1"/>
  <c r="E244" i="3" s="1"/>
  <c r="E272" i="3" s="1"/>
  <c r="E300" i="3" s="1"/>
  <c r="E328" i="3" s="1"/>
  <c r="E356" i="3" s="1"/>
  <c r="E384" i="3" s="1"/>
  <c r="E144" i="3"/>
  <c r="E172" i="3" s="1"/>
  <c r="E200" i="3" s="1"/>
  <c r="E228" i="3" s="1"/>
  <c r="E256" i="3" s="1"/>
  <c r="E284" i="3" s="1"/>
  <c r="E312" i="3" s="1"/>
  <c r="E340" i="3" s="1"/>
  <c r="E368" i="3" s="1"/>
  <c r="E396" i="3" s="1"/>
  <c r="E139" i="3"/>
  <c r="E167" i="3" s="1"/>
  <c r="E195" i="3" s="1"/>
  <c r="E223" i="3" s="1"/>
  <c r="E251" i="3" s="1"/>
  <c r="E279" i="3" s="1"/>
  <c r="E307" i="3" s="1"/>
  <c r="E335" i="3" s="1"/>
  <c r="E363" i="3" s="1"/>
  <c r="E391" i="3" s="1"/>
  <c r="E117" i="3"/>
  <c r="E145" i="3" s="1"/>
  <c r="E173" i="3" s="1"/>
  <c r="E201" i="3" s="1"/>
  <c r="E229" i="3" s="1"/>
  <c r="E257" i="3" s="1"/>
  <c r="E285" i="3" s="1"/>
  <c r="E313" i="3" s="1"/>
  <c r="E341" i="3" s="1"/>
  <c r="E369" i="3" s="1"/>
  <c r="E397" i="3" s="1"/>
  <c r="E101" i="3"/>
  <c r="E129" i="3" s="1"/>
  <c r="E157" i="3" s="1"/>
  <c r="E185" i="3" s="1"/>
  <c r="E213" i="3" s="1"/>
  <c r="E241" i="3" s="1"/>
  <c r="E269" i="3" s="1"/>
  <c r="E297" i="3" s="1"/>
  <c r="E325" i="3" s="1"/>
  <c r="E353" i="3" s="1"/>
  <c r="E381" i="3" s="1"/>
  <c r="E96" i="3"/>
  <c r="E124" i="3" s="1"/>
  <c r="E152" i="3" s="1"/>
  <c r="E180" i="3" s="1"/>
  <c r="E208" i="3" s="1"/>
  <c r="E236" i="3" s="1"/>
  <c r="E264" i="3" s="1"/>
  <c r="E292" i="3" s="1"/>
  <c r="E320" i="3" s="1"/>
  <c r="E348" i="3" s="1"/>
  <c r="E376" i="3" s="1"/>
  <c r="E87" i="3"/>
  <c r="E115" i="3" s="1"/>
  <c r="E143" i="3" s="1"/>
  <c r="E171" i="3" s="1"/>
  <c r="E199" i="3" s="1"/>
  <c r="E227" i="3" s="1"/>
  <c r="E255" i="3" s="1"/>
  <c r="E283" i="3" s="1"/>
  <c r="E311" i="3" s="1"/>
  <c r="E339" i="3" s="1"/>
  <c r="E367" i="3" s="1"/>
  <c r="E395" i="3" s="1"/>
  <c r="E85" i="3"/>
  <c r="E113" i="3" s="1"/>
  <c r="E141" i="3" s="1"/>
  <c r="E169" i="3" s="1"/>
  <c r="E197" i="3" s="1"/>
  <c r="E225" i="3" s="1"/>
  <c r="E253" i="3" s="1"/>
  <c r="E281" i="3" s="1"/>
  <c r="E309" i="3" s="1"/>
  <c r="E337" i="3" s="1"/>
  <c r="E365" i="3" s="1"/>
  <c r="E393" i="3" s="1"/>
  <c r="E80" i="3"/>
  <c r="E108" i="3" s="1"/>
  <c r="E136" i="3" s="1"/>
  <c r="E164" i="3" s="1"/>
  <c r="E192" i="3" s="1"/>
  <c r="E220" i="3" s="1"/>
  <c r="E248" i="3" s="1"/>
  <c r="E276" i="3" s="1"/>
  <c r="E304" i="3" s="1"/>
  <c r="E332" i="3" s="1"/>
  <c r="E360" i="3" s="1"/>
  <c r="E388" i="3" s="1"/>
  <c r="E75" i="3"/>
  <c r="E103" i="3" s="1"/>
  <c r="E131" i="3" s="1"/>
  <c r="E159" i="3" s="1"/>
  <c r="E71" i="3"/>
  <c r="E99" i="3" s="1"/>
  <c r="E127" i="3" s="1"/>
  <c r="E155" i="3" s="1"/>
  <c r="E183" i="3" s="1"/>
  <c r="E211" i="3" s="1"/>
  <c r="E239" i="3" s="1"/>
  <c r="E267" i="3" s="1"/>
  <c r="E295" i="3" s="1"/>
  <c r="E323" i="3" s="1"/>
  <c r="E351" i="3" s="1"/>
  <c r="E379" i="3" s="1"/>
  <c r="E69" i="3"/>
  <c r="E97" i="3" s="1"/>
  <c r="E125" i="3" s="1"/>
  <c r="E153" i="3" s="1"/>
  <c r="E64" i="3"/>
  <c r="E92" i="3" s="1"/>
  <c r="E120" i="3" s="1"/>
  <c r="E148" i="3" s="1"/>
  <c r="E176" i="3" s="1"/>
  <c r="E204" i="3" s="1"/>
  <c r="E232" i="3" s="1"/>
  <c r="E260" i="3" s="1"/>
  <c r="E288" i="3" s="1"/>
  <c r="E316" i="3" s="1"/>
  <c r="E344" i="3" s="1"/>
  <c r="E372" i="3" s="1"/>
  <c r="E400" i="3" s="1"/>
  <c r="E61" i="3"/>
  <c r="E89" i="3" s="1"/>
  <c r="E60" i="3"/>
  <c r="E88" i="3" s="1"/>
  <c r="E116" i="3" s="1"/>
  <c r="E59" i="3"/>
  <c r="E58" i="3"/>
  <c r="E86" i="3" s="1"/>
  <c r="E114" i="3" s="1"/>
  <c r="E142" i="3" s="1"/>
  <c r="E170" i="3" s="1"/>
  <c r="E198" i="3" s="1"/>
  <c r="E226" i="3" s="1"/>
  <c r="E254" i="3" s="1"/>
  <c r="E282" i="3" s="1"/>
  <c r="E310" i="3" s="1"/>
  <c r="E338" i="3" s="1"/>
  <c r="E366" i="3" s="1"/>
  <c r="E394" i="3" s="1"/>
  <c r="E57" i="3"/>
  <c r="E56" i="3"/>
  <c r="E84" i="3" s="1"/>
  <c r="E112" i="3" s="1"/>
  <c r="E140" i="3" s="1"/>
  <c r="E168" i="3" s="1"/>
  <c r="E196" i="3" s="1"/>
  <c r="E224" i="3" s="1"/>
  <c r="E252" i="3" s="1"/>
  <c r="E280" i="3" s="1"/>
  <c r="E308" i="3" s="1"/>
  <c r="E336" i="3" s="1"/>
  <c r="E364" i="3" s="1"/>
  <c r="E392" i="3" s="1"/>
  <c r="E55" i="3"/>
  <c r="E83" i="3" s="1"/>
  <c r="E111" i="3" s="1"/>
  <c r="E54" i="3"/>
  <c r="E82" i="3" s="1"/>
  <c r="E110" i="3" s="1"/>
  <c r="E138" i="3" s="1"/>
  <c r="E166" i="3" s="1"/>
  <c r="E194" i="3" s="1"/>
  <c r="E222" i="3" s="1"/>
  <c r="E250" i="3" s="1"/>
  <c r="E278" i="3" s="1"/>
  <c r="E306" i="3" s="1"/>
  <c r="E334" i="3" s="1"/>
  <c r="E362" i="3" s="1"/>
  <c r="E390" i="3" s="1"/>
  <c r="E53" i="3"/>
  <c r="E81" i="3" s="1"/>
  <c r="E109" i="3" s="1"/>
  <c r="E137" i="3" s="1"/>
  <c r="E52" i="3"/>
  <c r="E51" i="3"/>
  <c r="E79" i="3" s="1"/>
  <c r="E107" i="3" s="1"/>
  <c r="E135" i="3" s="1"/>
  <c r="E163" i="3" s="1"/>
  <c r="E191" i="3" s="1"/>
  <c r="E219" i="3" s="1"/>
  <c r="E247" i="3" s="1"/>
  <c r="E275" i="3" s="1"/>
  <c r="E303" i="3" s="1"/>
  <c r="E331" i="3" s="1"/>
  <c r="E359" i="3" s="1"/>
  <c r="E387" i="3" s="1"/>
  <c r="E50" i="3"/>
  <c r="E78" i="3" s="1"/>
  <c r="E106" i="3" s="1"/>
  <c r="E134" i="3" s="1"/>
  <c r="E162" i="3" s="1"/>
  <c r="E190" i="3" s="1"/>
  <c r="E218" i="3" s="1"/>
  <c r="E246" i="3" s="1"/>
  <c r="E274" i="3" s="1"/>
  <c r="E302" i="3" s="1"/>
  <c r="E330" i="3" s="1"/>
  <c r="E358" i="3" s="1"/>
  <c r="E386" i="3" s="1"/>
  <c r="E49" i="3"/>
  <c r="E77" i="3" s="1"/>
  <c r="E105" i="3" s="1"/>
  <c r="E133" i="3" s="1"/>
  <c r="E161" i="3" s="1"/>
  <c r="E189" i="3" s="1"/>
  <c r="E217" i="3" s="1"/>
  <c r="E245" i="3" s="1"/>
  <c r="E273" i="3" s="1"/>
  <c r="E301" i="3" s="1"/>
  <c r="E329" i="3" s="1"/>
  <c r="E357" i="3" s="1"/>
  <c r="E385" i="3" s="1"/>
  <c r="E48" i="3"/>
  <c r="E76" i="3" s="1"/>
  <c r="E104" i="3" s="1"/>
  <c r="E132" i="3" s="1"/>
  <c r="E47" i="3"/>
  <c r="E46" i="3"/>
  <c r="E74" i="3" s="1"/>
  <c r="E102" i="3" s="1"/>
  <c r="E130" i="3" s="1"/>
  <c r="E158" i="3" s="1"/>
  <c r="E186" i="3" s="1"/>
  <c r="E214" i="3" s="1"/>
  <c r="E242" i="3" s="1"/>
  <c r="E270" i="3" s="1"/>
  <c r="E298" i="3" s="1"/>
  <c r="E326" i="3" s="1"/>
  <c r="E354" i="3" s="1"/>
  <c r="E382" i="3" s="1"/>
  <c r="E45" i="3"/>
  <c r="E73" i="3" s="1"/>
  <c r="E44" i="3"/>
  <c r="E72" i="3" s="1"/>
  <c r="E100" i="3" s="1"/>
  <c r="E128" i="3" s="1"/>
  <c r="E156" i="3" s="1"/>
  <c r="E184" i="3" s="1"/>
  <c r="E212" i="3" s="1"/>
  <c r="E240" i="3" s="1"/>
  <c r="E268" i="3" s="1"/>
  <c r="E296" i="3" s="1"/>
  <c r="E324" i="3" s="1"/>
  <c r="E352" i="3" s="1"/>
  <c r="E380" i="3" s="1"/>
  <c r="E43" i="3"/>
  <c r="E42" i="3"/>
  <c r="E70" i="3" s="1"/>
  <c r="E98" i="3" s="1"/>
  <c r="E126" i="3" s="1"/>
  <c r="E154" i="3" s="1"/>
  <c r="E182" i="3" s="1"/>
  <c r="E210" i="3" s="1"/>
  <c r="E238" i="3" s="1"/>
  <c r="E266" i="3" s="1"/>
  <c r="E294" i="3" s="1"/>
  <c r="E322" i="3" s="1"/>
  <c r="E350" i="3" s="1"/>
  <c r="E378" i="3" s="1"/>
  <c r="E41" i="3"/>
  <c r="E40" i="3"/>
  <c r="E68" i="3" s="1"/>
  <c r="E39" i="3"/>
  <c r="E67" i="3" s="1"/>
  <c r="E95" i="3" s="1"/>
  <c r="E123" i="3" s="1"/>
  <c r="E151" i="3" s="1"/>
  <c r="E179" i="3" s="1"/>
  <c r="E207" i="3" s="1"/>
  <c r="E235" i="3" s="1"/>
  <c r="E263" i="3" s="1"/>
  <c r="E291" i="3" s="1"/>
  <c r="E319" i="3" s="1"/>
  <c r="E347" i="3" s="1"/>
  <c r="E375" i="3" s="1"/>
  <c r="E38" i="3"/>
  <c r="E66" i="3" s="1"/>
  <c r="E94" i="3" s="1"/>
  <c r="E122" i="3" s="1"/>
  <c r="E150" i="3" s="1"/>
  <c r="E178" i="3" s="1"/>
  <c r="E206" i="3" s="1"/>
  <c r="E234" i="3" s="1"/>
  <c r="E262" i="3" s="1"/>
  <c r="E290" i="3" s="1"/>
  <c r="E318" i="3" s="1"/>
  <c r="E346" i="3" s="1"/>
  <c r="E374" i="3" s="1"/>
  <c r="E402" i="3" s="1"/>
  <c r="E37" i="3"/>
  <c r="E65" i="3" s="1"/>
  <c r="E93" i="3" s="1"/>
  <c r="E121" i="3" s="1"/>
  <c r="E149" i="3" s="1"/>
  <c r="E177" i="3" s="1"/>
  <c r="E205" i="3" s="1"/>
  <c r="E233" i="3" s="1"/>
  <c r="E261" i="3" s="1"/>
  <c r="E289" i="3" s="1"/>
  <c r="E317" i="3" s="1"/>
  <c r="E345" i="3" s="1"/>
  <c r="E373" i="3" s="1"/>
  <c r="E401" i="3" s="1"/>
  <c r="E36" i="3"/>
  <c r="E35" i="3"/>
  <c r="E63" i="3" s="1"/>
  <c r="E91" i="3" s="1"/>
  <c r="E119" i="3" s="1"/>
  <c r="E147" i="3" s="1"/>
  <c r="E175" i="3" s="1"/>
  <c r="E203" i="3" s="1"/>
  <c r="E231" i="3" s="1"/>
  <c r="E259" i="3" s="1"/>
  <c r="E287" i="3" s="1"/>
  <c r="E315" i="3" s="1"/>
  <c r="E343" i="3" s="1"/>
  <c r="E371" i="3" s="1"/>
  <c r="E399" i="3" s="1"/>
  <c r="E34" i="3"/>
  <c r="E62" i="3" s="1"/>
  <c r="E90" i="3" s="1"/>
  <c r="E118" i="3" s="1"/>
  <c r="E146" i="3" s="1"/>
  <c r="E174" i="3" s="1"/>
  <c r="E202" i="3" s="1"/>
  <c r="E230" i="3" s="1"/>
  <c r="E258" i="3" s="1"/>
  <c r="E286" i="3" s="1"/>
  <c r="E314" i="3" s="1"/>
  <c r="E342" i="3" s="1"/>
  <c r="E370" i="3" s="1"/>
  <c r="E398" i="3" s="1"/>
  <c r="E33" i="3"/>
  <c r="A5" i="3"/>
  <c r="B5" i="3" s="1"/>
  <c r="C5" i="3" l="1"/>
  <c r="A6" i="3"/>
  <c r="B6" i="3"/>
  <c r="C6" i="3" l="1"/>
  <c r="A7" i="3"/>
  <c r="F61" i="1"/>
  <c r="F62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90" i="1"/>
  <c r="C7" i="3" l="1"/>
  <c r="A8" i="3"/>
  <c r="B7" i="3"/>
  <c r="F4" i="1"/>
  <c r="A9" i="3" l="1"/>
  <c r="C8" i="3"/>
  <c r="B8" i="3"/>
  <c r="B7" i="1"/>
  <c r="C9" i="1"/>
  <c r="B33" i="2"/>
  <c r="B9" i="3" l="1"/>
  <c r="C9" i="3"/>
  <c r="A10" i="3"/>
  <c r="B9" i="1"/>
  <c r="G9" i="1" s="1"/>
  <c r="C10" i="1"/>
  <c r="F9" i="1"/>
  <c r="B35" i="2"/>
  <c r="A26" i="2"/>
  <c r="A27" i="2" s="1"/>
  <c r="A16" i="2"/>
  <c r="A25" i="2"/>
  <c r="A28" i="2"/>
  <c r="A11" i="2"/>
  <c r="B36" i="2"/>
  <c r="A14" i="2"/>
  <c r="B39" i="2"/>
  <c r="B41" i="2" s="1"/>
  <c r="B43" i="2" s="1"/>
  <c r="B34" i="2"/>
  <c r="A12" i="2"/>
  <c r="A13" i="2" s="1"/>
  <c r="A2" i="2"/>
  <c r="L3" i="1"/>
  <c r="C10" i="3" l="1"/>
  <c r="B10" i="3"/>
  <c r="A11" i="3"/>
  <c r="F10" i="1"/>
  <c r="B10" i="1"/>
  <c r="G10" i="1" s="1"/>
  <c r="C11" i="1"/>
  <c r="B40" i="2"/>
  <c r="B42" i="2" s="1"/>
  <c r="B37" i="2" s="1"/>
  <c r="L4" i="1"/>
  <c r="I9" i="1" s="1"/>
  <c r="B11" i="3" l="1"/>
  <c r="A12" i="3"/>
  <c r="C11" i="3"/>
  <c r="I10" i="1"/>
  <c r="H9" i="1"/>
  <c r="M9" i="1" s="1"/>
  <c r="L9" i="1"/>
  <c r="C12" i="1"/>
  <c r="B11" i="1"/>
  <c r="F11" i="1"/>
  <c r="B38" i="2"/>
  <c r="A5" i="2" s="1"/>
  <c r="A6" i="2" s="1"/>
  <c r="R4" i="1"/>
  <c r="X4" i="1" s="1"/>
  <c r="R3" i="1"/>
  <c r="H7" i="1"/>
  <c r="B12" i="3" l="1"/>
  <c r="C12" i="3"/>
  <c r="A13" i="3"/>
  <c r="O9" i="1"/>
  <c r="N9" i="1" s="1"/>
  <c r="S9" i="1" s="1"/>
  <c r="H10" i="1"/>
  <c r="M10" i="1" s="1"/>
  <c r="I11" i="1"/>
  <c r="L10" i="1"/>
  <c r="C13" i="1"/>
  <c r="B12" i="1"/>
  <c r="G12" i="1" s="1"/>
  <c r="A3" i="2"/>
  <c r="A7" i="2"/>
  <c r="A8" i="2" s="1"/>
  <c r="A9" i="2" s="1"/>
  <c r="A10" i="2" s="1"/>
  <c r="A4" i="2"/>
  <c r="A19" i="2"/>
  <c r="N7" i="1"/>
  <c r="X3" i="1"/>
  <c r="U9" i="1" s="1"/>
  <c r="T7" i="1"/>
  <c r="AD4" i="1"/>
  <c r="B13" i="3" l="1"/>
  <c r="A14" i="3"/>
  <c r="C13" i="3"/>
  <c r="O10" i="1"/>
  <c r="B13" i="1"/>
  <c r="G13" i="1" s="1"/>
  <c r="F13" i="1"/>
  <c r="C14" i="1"/>
  <c r="N10" i="1"/>
  <c r="S10" i="1" s="1"/>
  <c r="O11" i="1"/>
  <c r="R10" i="1"/>
  <c r="L11" i="1"/>
  <c r="H11" i="1"/>
  <c r="M11" i="1" s="1"/>
  <c r="I12" i="1"/>
  <c r="T9" i="1"/>
  <c r="Y9" i="1" s="1"/>
  <c r="U10" i="1"/>
  <c r="A18" i="2"/>
  <c r="A21" i="2"/>
  <c r="A22" i="2" s="1"/>
  <c r="A23" i="2" s="1"/>
  <c r="A24" i="2" s="1"/>
  <c r="A20" i="2"/>
  <c r="A17" i="2"/>
  <c r="AD3" i="1"/>
  <c r="AA9" i="1" s="1"/>
  <c r="Z7" i="1"/>
  <c r="AJ4" i="1"/>
  <c r="F54" i="1" s="1"/>
  <c r="C14" i="3" l="1"/>
  <c r="B14" i="3"/>
  <c r="A15" i="3"/>
  <c r="N11" i="1"/>
  <c r="O12" i="1"/>
  <c r="AD9" i="1"/>
  <c r="Z9" i="1"/>
  <c r="AE9" i="1" s="1"/>
  <c r="AA10" i="1"/>
  <c r="T10" i="1"/>
  <c r="Y10" i="1" s="1"/>
  <c r="U11" i="1"/>
  <c r="F14" i="1"/>
  <c r="C15" i="1"/>
  <c r="B14" i="1"/>
  <c r="I13" i="1"/>
  <c r="L12" i="1"/>
  <c r="H12" i="1"/>
  <c r="M12" i="1" s="1"/>
  <c r="AJ3" i="1"/>
  <c r="AG9" i="1" s="1"/>
  <c r="AF7" i="1"/>
  <c r="B15" i="3" l="1"/>
  <c r="A16" i="3"/>
  <c r="C15" i="3"/>
  <c r="T11" i="1"/>
  <c r="Y11" i="1" s="1"/>
  <c r="U12" i="1"/>
  <c r="C16" i="1"/>
  <c r="B15" i="1"/>
  <c r="G15" i="1" s="1"/>
  <c r="F15" i="1"/>
  <c r="Z10" i="1"/>
  <c r="AA11" i="1"/>
  <c r="AD10" i="1"/>
  <c r="I14" i="1"/>
  <c r="L13" i="1"/>
  <c r="H13" i="1"/>
  <c r="M13" i="1" s="1"/>
  <c r="AF9" i="1"/>
  <c r="AK9" i="1" s="1"/>
  <c r="AG10" i="1"/>
  <c r="R12" i="1"/>
  <c r="O13" i="1"/>
  <c r="N12" i="1"/>
  <c r="S12" i="1" s="1"/>
  <c r="F41" i="1"/>
  <c r="C60" i="1" s="1"/>
  <c r="L54" i="1"/>
  <c r="B58" i="1"/>
  <c r="C16" i="3" l="1"/>
  <c r="B16" i="3"/>
  <c r="A17" i="3"/>
  <c r="AF10" i="1"/>
  <c r="AK10" i="1" s="1"/>
  <c r="AG11" i="1"/>
  <c r="C61" i="1"/>
  <c r="B60" i="1"/>
  <c r="G60" i="1" s="1"/>
  <c r="F16" i="1"/>
  <c r="B16" i="1"/>
  <c r="G16" i="1" s="1"/>
  <c r="C17" i="1"/>
  <c r="T12" i="1"/>
  <c r="U13" i="1"/>
  <c r="AD11" i="1"/>
  <c r="Z11" i="1"/>
  <c r="AE11" i="1" s="1"/>
  <c r="AA12" i="1"/>
  <c r="I15" i="1"/>
  <c r="L14" i="1"/>
  <c r="H14" i="1"/>
  <c r="M14" i="1" s="1"/>
  <c r="R13" i="1"/>
  <c r="O14" i="1"/>
  <c r="N13" i="1"/>
  <c r="S13" i="1" s="1"/>
  <c r="L41" i="1"/>
  <c r="I60" i="1" s="1"/>
  <c r="H58" i="1"/>
  <c r="R54" i="1"/>
  <c r="C17" i="3" l="1"/>
  <c r="A18" i="3"/>
  <c r="B17" i="3"/>
  <c r="AA13" i="1"/>
  <c r="Z12" i="1"/>
  <c r="AE12" i="1" s="1"/>
  <c r="AD12" i="1"/>
  <c r="I61" i="1"/>
  <c r="H60" i="1"/>
  <c r="L60" i="1"/>
  <c r="I16" i="1"/>
  <c r="H15" i="1"/>
  <c r="O15" i="1"/>
  <c r="N14" i="1"/>
  <c r="S14" i="1" s="1"/>
  <c r="U14" i="1"/>
  <c r="T13" i="1"/>
  <c r="Y13" i="1" s="1"/>
  <c r="C62" i="1"/>
  <c r="B61" i="1"/>
  <c r="G61" i="1" s="1"/>
  <c r="C18" i="1"/>
  <c r="F17" i="1"/>
  <c r="B17" i="1"/>
  <c r="G17" i="1" s="1"/>
  <c r="AG12" i="1"/>
  <c r="AJ11" i="1"/>
  <c r="AF11" i="1"/>
  <c r="AK11" i="1" s="1"/>
  <c r="R41" i="1"/>
  <c r="N58" i="1"/>
  <c r="X54" i="1"/>
  <c r="C18" i="3" l="1"/>
  <c r="B18" i="3"/>
  <c r="A19" i="3"/>
  <c r="C63" i="1"/>
  <c r="B62" i="1"/>
  <c r="G62" i="1" s="1"/>
  <c r="H16" i="1"/>
  <c r="M16" i="1" s="1"/>
  <c r="I17" i="1"/>
  <c r="H61" i="1"/>
  <c r="M61" i="1" s="1"/>
  <c r="L61" i="1"/>
  <c r="I62" i="1"/>
  <c r="AJ12" i="1"/>
  <c r="AG13" i="1"/>
  <c r="AF12" i="1"/>
  <c r="AK12" i="1" s="1"/>
  <c r="U15" i="1"/>
  <c r="T14" i="1"/>
  <c r="Y14" i="1" s="1"/>
  <c r="X41" i="1"/>
  <c r="U60" i="1" s="1"/>
  <c r="O60" i="1"/>
  <c r="C19" i="1"/>
  <c r="F18" i="1"/>
  <c r="B18" i="1"/>
  <c r="R15" i="1"/>
  <c r="O16" i="1"/>
  <c r="N15" i="1"/>
  <c r="S15" i="1" s="1"/>
  <c r="AA14" i="1"/>
  <c r="Z13" i="1"/>
  <c r="AE13" i="1" s="1"/>
  <c r="AD13" i="1"/>
  <c r="T58" i="1"/>
  <c r="AD54" i="1"/>
  <c r="B19" i="3" l="1"/>
  <c r="A20" i="3"/>
  <c r="C19" i="3"/>
  <c r="AD41" i="1"/>
  <c r="AA60" i="1" s="1"/>
  <c r="N60" i="1"/>
  <c r="S60" i="1" s="1"/>
  <c r="O61" i="1"/>
  <c r="R60" i="1"/>
  <c r="L62" i="1"/>
  <c r="H62" i="1"/>
  <c r="M62" i="1" s="1"/>
  <c r="I63" i="1"/>
  <c r="C64" i="1"/>
  <c r="B63" i="1"/>
  <c r="AD14" i="1"/>
  <c r="Z14" i="1"/>
  <c r="AE14" i="1" s="1"/>
  <c r="AA15" i="1"/>
  <c r="T60" i="1"/>
  <c r="Y60" i="1" s="1"/>
  <c r="X60" i="1"/>
  <c r="U61" i="1"/>
  <c r="R16" i="1"/>
  <c r="N16" i="1"/>
  <c r="S16" i="1" s="1"/>
  <c r="O17" i="1"/>
  <c r="U16" i="1"/>
  <c r="T15" i="1"/>
  <c r="Y15" i="1" s="1"/>
  <c r="Z60" i="1"/>
  <c r="AE60" i="1" s="1"/>
  <c r="AA61" i="1"/>
  <c r="AD60" i="1"/>
  <c r="I18" i="1"/>
  <c r="H17" i="1"/>
  <c r="M17" i="1" s="1"/>
  <c r="AJ13" i="1"/>
  <c r="AF13" i="1"/>
  <c r="AK13" i="1" s="1"/>
  <c r="AG14" i="1"/>
  <c r="B19" i="1"/>
  <c r="G19" i="1" s="1"/>
  <c r="C20" i="1"/>
  <c r="F19" i="1"/>
  <c r="AJ41" i="1"/>
  <c r="AJ54" i="1"/>
  <c r="Z58" i="1"/>
  <c r="B20" i="3" l="1"/>
  <c r="A21" i="3"/>
  <c r="C20" i="3"/>
  <c r="AG60" i="1"/>
  <c r="B64" i="1"/>
  <c r="G64" i="1" s="1"/>
  <c r="C65" i="1"/>
  <c r="AA62" i="1"/>
  <c r="Z61" i="1"/>
  <c r="AE61" i="1" s="1"/>
  <c r="AD61" i="1"/>
  <c r="T61" i="1"/>
  <c r="Y61" i="1" s="1"/>
  <c r="U62" i="1"/>
  <c r="X61" i="1"/>
  <c r="I19" i="1"/>
  <c r="H18" i="1"/>
  <c r="M18" i="1" s="1"/>
  <c r="C21" i="1"/>
  <c r="B20" i="1"/>
  <c r="G20" i="1" s="1"/>
  <c r="F20" i="1"/>
  <c r="AF14" i="1"/>
  <c r="AG15" i="1"/>
  <c r="AJ14" i="1"/>
  <c r="L63" i="1"/>
  <c r="I64" i="1"/>
  <c r="H63" i="1"/>
  <c r="M63" i="1" s="1"/>
  <c r="AA16" i="1"/>
  <c r="AD15" i="1"/>
  <c r="Z15" i="1"/>
  <c r="AE15" i="1" s="1"/>
  <c r="AF60" i="1"/>
  <c r="AK60" i="1" s="1"/>
  <c r="AG61" i="1"/>
  <c r="AJ60" i="1"/>
  <c r="U17" i="1"/>
  <c r="T16" i="1"/>
  <c r="Y16" i="1" s="1"/>
  <c r="R17" i="1"/>
  <c r="O18" i="1"/>
  <c r="N17" i="1"/>
  <c r="S17" i="1" s="1"/>
  <c r="R61" i="1"/>
  <c r="O62" i="1"/>
  <c r="N61" i="1"/>
  <c r="S61" i="1" s="1"/>
  <c r="AF58" i="1"/>
  <c r="C21" i="3" l="1"/>
  <c r="A22" i="3"/>
  <c r="B21" i="3"/>
  <c r="AG16" i="1"/>
  <c r="AF15" i="1"/>
  <c r="AK15" i="1" s="1"/>
  <c r="AJ15" i="1"/>
  <c r="T62" i="1"/>
  <c r="U63" i="1"/>
  <c r="X62" i="1"/>
  <c r="R18" i="1"/>
  <c r="O19" i="1"/>
  <c r="N18" i="1"/>
  <c r="Z16" i="1"/>
  <c r="AE16" i="1" s="1"/>
  <c r="AA17" i="1"/>
  <c r="U18" i="1"/>
  <c r="T17" i="1"/>
  <c r="Y17" i="1" s="1"/>
  <c r="F21" i="1"/>
  <c r="C22" i="1"/>
  <c r="B21" i="1"/>
  <c r="G21" i="1" s="1"/>
  <c r="AA63" i="1"/>
  <c r="Z62" i="1"/>
  <c r="AE62" i="1" s="1"/>
  <c r="AD62" i="1"/>
  <c r="H64" i="1"/>
  <c r="M64" i="1" s="1"/>
  <c r="I65" i="1"/>
  <c r="C66" i="1"/>
  <c r="B65" i="1"/>
  <c r="G65" i="1" s="1"/>
  <c r="R62" i="1"/>
  <c r="N62" i="1"/>
  <c r="S62" i="1" s="1"/>
  <c r="O63" i="1"/>
  <c r="I20" i="1"/>
  <c r="H19" i="1"/>
  <c r="M19" i="1" s="1"/>
  <c r="AJ61" i="1"/>
  <c r="AF61" i="1"/>
  <c r="AK61" i="1" s="1"/>
  <c r="AG62" i="1"/>
  <c r="Z55" i="1"/>
  <c r="C22" i="3" l="1"/>
  <c r="B22" i="3"/>
  <c r="A23" i="3"/>
  <c r="L65" i="1"/>
  <c r="I66" i="1"/>
  <c r="H65" i="1"/>
  <c r="M65" i="1" s="1"/>
  <c r="N19" i="1"/>
  <c r="S19" i="1" s="1"/>
  <c r="O20" i="1"/>
  <c r="R19" i="1"/>
  <c r="N63" i="1"/>
  <c r="S63" i="1" s="1"/>
  <c r="R63" i="1"/>
  <c r="O64" i="1"/>
  <c r="U19" i="1"/>
  <c r="T18" i="1"/>
  <c r="Y18" i="1" s="1"/>
  <c r="X63" i="1"/>
  <c r="U64" i="1"/>
  <c r="T63" i="1"/>
  <c r="Y63" i="1" s="1"/>
  <c r="B22" i="1"/>
  <c r="G22" i="1" s="1"/>
  <c r="C23" i="1"/>
  <c r="F22" i="1"/>
  <c r="AA18" i="1"/>
  <c r="AD17" i="1"/>
  <c r="Z17" i="1"/>
  <c r="AJ62" i="1"/>
  <c r="AG63" i="1"/>
  <c r="AF62" i="1"/>
  <c r="AK62" i="1" s="1"/>
  <c r="Z63" i="1"/>
  <c r="AE63" i="1" s="1"/>
  <c r="AA64" i="1"/>
  <c r="AD63" i="1"/>
  <c r="H20" i="1"/>
  <c r="M20" i="1" s="1"/>
  <c r="I21" i="1"/>
  <c r="C67" i="1"/>
  <c r="B66" i="1"/>
  <c r="G66" i="1" s="1"/>
  <c r="AG17" i="1"/>
  <c r="AJ16" i="1"/>
  <c r="AF16" i="1"/>
  <c r="B23" i="3" l="1"/>
  <c r="A24" i="3"/>
  <c r="C23" i="3"/>
  <c r="AJ63" i="1"/>
  <c r="AF63" i="1"/>
  <c r="AK63" i="1" s="1"/>
  <c r="AG64" i="1"/>
  <c r="B67" i="1"/>
  <c r="G67" i="1" s="1"/>
  <c r="C68" i="1"/>
  <c r="T64" i="1"/>
  <c r="Y64" i="1" s="1"/>
  <c r="X64" i="1"/>
  <c r="U65" i="1"/>
  <c r="I22" i="1"/>
  <c r="H21" i="1"/>
  <c r="M21" i="1" s="1"/>
  <c r="O21" i="1"/>
  <c r="R20" i="1"/>
  <c r="N20" i="1"/>
  <c r="S20" i="1" s="1"/>
  <c r="AA19" i="1"/>
  <c r="AD18" i="1"/>
  <c r="Z18" i="1"/>
  <c r="AE18" i="1" s="1"/>
  <c r="AA65" i="1"/>
  <c r="Z64" i="1"/>
  <c r="AE64" i="1" s="1"/>
  <c r="U20" i="1"/>
  <c r="T19" i="1"/>
  <c r="L66" i="1"/>
  <c r="H66" i="1"/>
  <c r="M66" i="1" s="1"/>
  <c r="I67" i="1"/>
  <c r="AF17" i="1"/>
  <c r="AK17" i="1" s="1"/>
  <c r="AG18" i="1"/>
  <c r="B23" i="1"/>
  <c r="G23" i="1" s="1"/>
  <c r="F23" i="1"/>
  <c r="C24" i="1"/>
  <c r="N64" i="1"/>
  <c r="O65" i="1"/>
  <c r="R64" i="1"/>
  <c r="C24" i="3" l="1"/>
  <c r="B24" i="3"/>
  <c r="A25" i="3"/>
  <c r="AA20" i="1"/>
  <c r="Z19" i="1"/>
  <c r="AE19" i="1" s="1"/>
  <c r="T20" i="1"/>
  <c r="Y20" i="1" s="1"/>
  <c r="U21" i="1"/>
  <c r="B68" i="1"/>
  <c r="G68" i="1" s="1"/>
  <c r="C69" i="1"/>
  <c r="AF18" i="1"/>
  <c r="AK18" i="1" s="1"/>
  <c r="AG19" i="1"/>
  <c r="C25" i="1"/>
  <c r="B24" i="1"/>
  <c r="G24" i="1" s="1"/>
  <c r="F24" i="1"/>
  <c r="AG65" i="1"/>
  <c r="AF64" i="1"/>
  <c r="R65" i="1"/>
  <c r="O66" i="1"/>
  <c r="N65" i="1"/>
  <c r="S65" i="1" s="1"/>
  <c r="I68" i="1"/>
  <c r="H67" i="1"/>
  <c r="Z65" i="1"/>
  <c r="AE65" i="1" s="1"/>
  <c r="AA66" i="1"/>
  <c r="AD65" i="1"/>
  <c r="H22" i="1"/>
  <c r="I23" i="1"/>
  <c r="N21" i="1"/>
  <c r="S21" i="1" s="1"/>
  <c r="O22" i="1"/>
  <c r="X65" i="1"/>
  <c r="U66" i="1"/>
  <c r="T65" i="1"/>
  <c r="Y65" i="1" s="1"/>
  <c r="C25" i="3" l="1"/>
  <c r="A26" i="3"/>
  <c r="B25" i="3"/>
  <c r="AJ65" i="1"/>
  <c r="AG66" i="1"/>
  <c r="AF65" i="1"/>
  <c r="AK65" i="1" s="1"/>
  <c r="B69" i="1"/>
  <c r="G69" i="1" s="1"/>
  <c r="C70" i="1"/>
  <c r="T66" i="1"/>
  <c r="Y66" i="1" s="1"/>
  <c r="U67" i="1"/>
  <c r="X66" i="1"/>
  <c r="O23" i="1"/>
  <c r="R22" i="1"/>
  <c r="N22" i="1"/>
  <c r="S22" i="1" s="1"/>
  <c r="H68" i="1"/>
  <c r="M68" i="1" s="1"/>
  <c r="L68" i="1"/>
  <c r="I69" i="1"/>
  <c r="U22" i="1"/>
  <c r="T21" i="1"/>
  <c r="Y21" i="1" s="1"/>
  <c r="I24" i="1"/>
  <c r="H23" i="1"/>
  <c r="M23" i="1" s="1"/>
  <c r="C26" i="1"/>
  <c r="B25" i="1"/>
  <c r="F25" i="1"/>
  <c r="R66" i="1"/>
  <c r="N66" i="1"/>
  <c r="S66" i="1" s="1"/>
  <c r="O67" i="1"/>
  <c r="AG20" i="1"/>
  <c r="AJ19" i="1"/>
  <c r="AF19" i="1"/>
  <c r="AK19" i="1" s="1"/>
  <c r="AD66" i="1"/>
  <c r="Z66" i="1"/>
  <c r="AA67" i="1"/>
  <c r="AA21" i="1"/>
  <c r="Z20" i="1"/>
  <c r="AE20" i="1" s="1"/>
  <c r="AD20" i="1"/>
  <c r="C26" i="3" l="1"/>
  <c r="A27" i="3"/>
  <c r="B26" i="3"/>
  <c r="AA22" i="1"/>
  <c r="Z21" i="1"/>
  <c r="AE21" i="1" s="1"/>
  <c r="T22" i="1"/>
  <c r="Y22" i="1" s="1"/>
  <c r="U23" i="1"/>
  <c r="T67" i="1"/>
  <c r="Y67" i="1" s="1"/>
  <c r="X67" i="1"/>
  <c r="U68" i="1"/>
  <c r="L69" i="1"/>
  <c r="I70" i="1"/>
  <c r="H69" i="1"/>
  <c r="M69" i="1" s="1"/>
  <c r="C71" i="1"/>
  <c r="B70" i="1"/>
  <c r="AA68" i="1"/>
  <c r="Z67" i="1"/>
  <c r="AE67" i="1" s="1"/>
  <c r="AD67" i="1"/>
  <c r="F26" i="1"/>
  <c r="B26" i="1"/>
  <c r="G26" i="1" s="1"/>
  <c r="C27" i="1"/>
  <c r="AJ20" i="1"/>
  <c r="AF20" i="1"/>
  <c r="AK20" i="1" s="1"/>
  <c r="AG21" i="1"/>
  <c r="I25" i="1"/>
  <c r="H24" i="1"/>
  <c r="M24" i="1" s="1"/>
  <c r="N23" i="1"/>
  <c r="S23" i="1" s="1"/>
  <c r="O24" i="1"/>
  <c r="R23" i="1"/>
  <c r="AF66" i="1"/>
  <c r="AK66" i="1" s="1"/>
  <c r="AJ66" i="1"/>
  <c r="AG67" i="1"/>
  <c r="R67" i="1"/>
  <c r="O68" i="1"/>
  <c r="N67" i="1"/>
  <c r="S67" i="1" s="1"/>
  <c r="A28" i="3" l="1"/>
  <c r="C27" i="3"/>
  <c r="B27" i="3"/>
  <c r="H25" i="1"/>
  <c r="M25" i="1" s="1"/>
  <c r="I26" i="1"/>
  <c r="T68" i="1"/>
  <c r="Y68" i="1" s="1"/>
  <c r="X68" i="1"/>
  <c r="U69" i="1"/>
  <c r="R68" i="1"/>
  <c r="O69" i="1"/>
  <c r="N68" i="1"/>
  <c r="S68" i="1" s="1"/>
  <c r="AF67" i="1"/>
  <c r="AK67" i="1" s="1"/>
  <c r="AJ67" i="1"/>
  <c r="AG68" i="1"/>
  <c r="AG22" i="1"/>
  <c r="AJ21" i="1"/>
  <c r="AF21" i="1"/>
  <c r="AA69" i="1"/>
  <c r="Z68" i="1"/>
  <c r="AE68" i="1" s="1"/>
  <c r="AD68" i="1"/>
  <c r="B71" i="1"/>
  <c r="G71" i="1" s="1"/>
  <c r="C72" i="1"/>
  <c r="T23" i="1"/>
  <c r="Y23" i="1" s="1"/>
  <c r="U24" i="1"/>
  <c r="F27" i="1"/>
  <c r="C28" i="1"/>
  <c r="B27" i="1"/>
  <c r="G27" i="1" s="1"/>
  <c r="R24" i="1"/>
  <c r="N24" i="1"/>
  <c r="S24" i="1" s="1"/>
  <c r="O25" i="1"/>
  <c r="I71" i="1"/>
  <c r="H70" i="1"/>
  <c r="M70" i="1" s="1"/>
  <c r="L70" i="1"/>
  <c r="Z22" i="1"/>
  <c r="AE22" i="1" s="1"/>
  <c r="AA23" i="1"/>
  <c r="B28" i="3" l="1"/>
  <c r="A29" i="3"/>
  <c r="C28" i="3"/>
  <c r="C29" i="1"/>
  <c r="F28" i="1"/>
  <c r="B28" i="1"/>
  <c r="G28" i="1" s="1"/>
  <c r="AA70" i="1"/>
  <c r="AD69" i="1"/>
  <c r="Z69" i="1"/>
  <c r="AE69" i="1" s="1"/>
  <c r="R69" i="1"/>
  <c r="N69" i="1"/>
  <c r="S69" i="1" s="1"/>
  <c r="O70" i="1"/>
  <c r="U25" i="1"/>
  <c r="T24" i="1"/>
  <c r="Y24" i="1" s="1"/>
  <c r="T69" i="1"/>
  <c r="U70" i="1"/>
  <c r="N25" i="1"/>
  <c r="O26" i="1"/>
  <c r="R25" i="1"/>
  <c r="B72" i="1"/>
  <c r="G72" i="1" s="1"/>
  <c r="C73" i="1"/>
  <c r="AJ22" i="1"/>
  <c r="AF22" i="1"/>
  <c r="AK22" i="1" s="1"/>
  <c r="AG23" i="1"/>
  <c r="L71" i="1"/>
  <c r="H71" i="1"/>
  <c r="M71" i="1" s="1"/>
  <c r="I72" i="1"/>
  <c r="AJ68" i="1"/>
  <c r="AG69" i="1"/>
  <c r="AF68" i="1"/>
  <c r="AK68" i="1" s="1"/>
  <c r="H26" i="1"/>
  <c r="M26" i="1" s="1"/>
  <c r="I27" i="1"/>
  <c r="AD23" i="1"/>
  <c r="Z23" i="1"/>
  <c r="AE23" i="1" s="1"/>
  <c r="AA24" i="1"/>
  <c r="C29" i="3" l="1"/>
  <c r="A30" i="3"/>
  <c r="B29" i="3"/>
  <c r="R26" i="1"/>
  <c r="O27" i="1"/>
  <c r="N26" i="1"/>
  <c r="S26" i="1" s="1"/>
  <c r="H27" i="1"/>
  <c r="M27" i="1" s="1"/>
  <c r="I28" i="1"/>
  <c r="AG24" i="1"/>
  <c r="AJ23" i="1"/>
  <c r="AF23" i="1"/>
  <c r="AK23" i="1" s="1"/>
  <c r="U71" i="1"/>
  <c r="T70" i="1"/>
  <c r="Y70" i="1" s="1"/>
  <c r="X70" i="1"/>
  <c r="AF69" i="1"/>
  <c r="AK69" i="1" s="1"/>
  <c r="AG70" i="1"/>
  <c r="AJ69" i="1"/>
  <c r="AD70" i="1"/>
  <c r="Z70" i="1"/>
  <c r="AE70" i="1" s="1"/>
  <c r="AA71" i="1"/>
  <c r="C74" i="1"/>
  <c r="B73" i="1"/>
  <c r="G73" i="1" s="1"/>
  <c r="AD24" i="1"/>
  <c r="AA25" i="1"/>
  <c r="Z24" i="1"/>
  <c r="H72" i="1"/>
  <c r="M72" i="1" s="1"/>
  <c r="I73" i="1"/>
  <c r="L72" i="1"/>
  <c r="U26" i="1"/>
  <c r="T25" i="1"/>
  <c r="Y25" i="1" s="1"/>
  <c r="O71" i="1"/>
  <c r="R70" i="1"/>
  <c r="N70" i="1"/>
  <c r="S70" i="1" s="1"/>
  <c r="C30" i="1"/>
  <c r="B29" i="1"/>
  <c r="G29" i="1" s="1"/>
  <c r="F29" i="1"/>
  <c r="C30" i="3" l="1"/>
  <c r="B30" i="3"/>
  <c r="A31" i="3"/>
  <c r="AA26" i="1"/>
  <c r="Z25" i="1"/>
  <c r="AE25" i="1" s="1"/>
  <c r="AF24" i="1"/>
  <c r="AK24" i="1" s="1"/>
  <c r="AJ24" i="1"/>
  <c r="AG25" i="1"/>
  <c r="O72" i="1"/>
  <c r="R71" i="1"/>
  <c r="N71" i="1"/>
  <c r="AG71" i="1"/>
  <c r="AJ70" i="1"/>
  <c r="AF70" i="1"/>
  <c r="AK70" i="1" s="1"/>
  <c r="H28" i="1"/>
  <c r="M28" i="1" s="1"/>
  <c r="I29" i="1"/>
  <c r="U27" i="1"/>
  <c r="T26" i="1"/>
  <c r="I74" i="1"/>
  <c r="L73" i="1"/>
  <c r="H73" i="1"/>
  <c r="M73" i="1" s="1"/>
  <c r="AA72" i="1"/>
  <c r="AD71" i="1"/>
  <c r="Z71" i="1"/>
  <c r="AE71" i="1" s="1"/>
  <c r="U72" i="1"/>
  <c r="T71" i="1"/>
  <c r="Y71" i="1" s="1"/>
  <c r="R27" i="1"/>
  <c r="O28" i="1"/>
  <c r="N27" i="1"/>
  <c r="S27" i="1" s="1"/>
  <c r="C75" i="1"/>
  <c r="B74" i="1"/>
  <c r="G74" i="1" s="1"/>
  <c r="F30" i="1"/>
  <c r="C31" i="1"/>
  <c r="B30" i="1"/>
  <c r="G30" i="1" s="1"/>
  <c r="B31" i="3" l="1"/>
  <c r="A32" i="3"/>
  <c r="C31" i="3"/>
  <c r="U73" i="1"/>
  <c r="T72" i="1"/>
  <c r="Y72" i="1" s="1"/>
  <c r="U28" i="1"/>
  <c r="T27" i="1"/>
  <c r="Y27" i="1" s="1"/>
  <c r="I30" i="1"/>
  <c r="H29" i="1"/>
  <c r="R72" i="1"/>
  <c r="O73" i="1"/>
  <c r="N72" i="1"/>
  <c r="C76" i="1"/>
  <c r="B75" i="1"/>
  <c r="G75" i="1" s="1"/>
  <c r="AD72" i="1"/>
  <c r="AA73" i="1"/>
  <c r="Z72" i="1"/>
  <c r="AE72" i="1" s="1"/>
  <c r="AJ25" i="1"/>
  <c r="AF25" i="1"/>
  <c r="AK25" i="1" s="1"/>
  <c r="AG26" i="1"/>
  <c r="N28" i="1"/>
  <c r="S28" i="1" s="1"/>
  <c r="O29" i="1"/>
  <c r="H74" i="1"/>
  <c r="I75" i="1"/>
  <c r="L74" i="1"/>
  <c r="C32" i="1"/>
  <c r="B31" i="1"/>
  <c r="G31" i="1" s="1"/>
  <c r="F31" i="1"/>
  <c r="AG72" i="1"/>
  <c r="AJ71" i="1"/>
  <c r="AF71" i="1"/>
  <c r="Z26" i="1"/>
  <c r="AE26" i="1" s="1"/>
  <c r="AD26" i="1"/>
  <c r="AA27" i="1"/>
  <c r="B32" i="3" l="1"/>
  <c r="A33" i="3"/>
  <c r="C32" i="3"/>
  <c r="AD73" i="1"/>
  <c r="Z73" i="1"/>
  <c r="AA74" i="1"/>
  <c r="R29" i="1"/>
  <c r="O30" i="1"/>
  <c r="N29" i="1"/>
  <c r="S29" i="1" s="1"/>
  <c r="AG73" i="1"/>
  <c r="AJ72" i="1"/>
  <c r="AF72" i="1"/>
  <c r="AK72" i="1" s="1"/>
  <c r="H30" i="1"/>
  <c r="M30" i="1" s="1"/>
  <c r="I31" i="1"/>
  <c r="B76" i="1"/>
  <c r="G76" i="1" s="1"/>
  <c r="C77" i="1"/>
  <c r="AF26" i="1"/>
  <c r="AK26" i="1" s="1"/>
  <c r="AG27" i="1"/>
  <c r="AJ26" i="1"/>
  <c r="T28" i="1"/>
  <c r="U29" i="1"/>
  <c r="AD27" i="1"/>
  <c r="Z27" i="1"/>
  <c r="AE27" i="1" s="1"/>
  <c r="AA28" i="1"/>
  <c r="C33" i="1"/>
  <c r="B32" i="1"/>
  <c r="F32" i="1"/>
  <c r="R73" i="1"/>
  <c r="N73" i="1"/>
  <c r="S73" i="1" s="1"/>
  <c r="O74" i="1"/>
  <c r="L75" i="1"/>
  <c r="I76" i="1"/>
  <c r="H75" i="1"/>
  <c r="M75" i="1" s="1"/>
  <c r="T73" i="1"/>
  <c r="Y73" i="1" s="1"/>
  <c r="U74" i="1"/>
  <c r="A34" i="3" l="1"/>
  <c r="C33" i="3"/>
  <c r="B33" i="3"/>
  <c r="F33" i="1"/>
  <c r="B33" i="1"/>
  <c r="G33" i="1" s="1"/>
  <c r="C34" i="1"/>
  <c r="AD28" i="1"/>
  <c r="Z28" i="1"/>
  <c r="AE28" i="1" s="1"/>
  <c r="AA29" i="1"/>
  <c r="AF73" i="1"/>
  <c r="AK73" i="1" s="1"/>
  <c r="AG74" i="1"/>
  <c r="AJ73" i="1"/>
  <c r="L76" i="1"/>
  <c r="H76" i="1"/>
  <c r="M76" i="1" s="1"/>
  <c r="I77" i="1"/>
  <c r="B77" i="1"/>
  <c r="C78" i="1"/>
  <c r="R74" i="1"/>
  <c r="N74" i="1"/>
  <c r="S74" i="1" s="1"/>
  <c r="O75" i="1"/>
  <c r="R30" i="1"/>
  <c r="O31" i="1"/>
  <c r="N30" i="1"/>
  <c r="S30" i="1" s="1"/>
  <c r="U30" i="1"/>
  <c r="T29" i="1"/>
  <c r="Y29" i="1" s="1"/>
  <c r="AD74" i="1"/>
  <c r="Z74" i="1"/>
  <c r="AE74" i="1" s="1"/>
  <c r="AA75" i="1"/>
  <c r="U75" i="1"/>
  <c r="T74" i="1"/>
  <c r="Y74" i="1" s="1"/>
  <c r="H31" i="1"/>
  <c r="M31" i="1" s="1"/>
  <c r="I32" i="1"/>
  <c r="AG28" i="1"/>
  <c r="AF27" i="1"/>
  <c r="AK27" i="1" s="1"/>
  <c r="AJ27" i="1"/>
  <c r="C34" i="3" l="1"/>
  <c r="A35" i="3"/>
  <c r="B34" i="3"/>
  <c r="AG75" i="1"/>
  <c r="AJ74" i="1"/>
  <c r="AF74" i="1"/>
  <c r="AK74" i="1" s="1"/>
  <c r="H32" i="1"/>
  <c r="M32" i="1" s="1"/>
  <c r="I33" i="1"/>
  <c r="U31" i="1"/>
  <c r="T30" i="1"/>
  <c r="Y30" i="1" s="1"/>
  <c r="B78" i="1"/>
  <c r="G78" i="1" s="1"/>
  <c r="C79" i="1"/>
  <c r="Z29" i="1"/>
  <c r="AE29" i="1" s="1"/>
  <c r="AA30" i="1"/>
  <c r="U76" i="1"/>
  <c r="T75" i="1"/>
  <c r="Y75" i="1" s="1"/>
  <c r="H77" i="1"/>
  <c r="M77" i="1" s="1"/>
  <c r="I78" i="1"/>
  <c r="L77" i="1"/>
  <c r="Z75" i="1"/>
  <c r="AE75" i="1" s="1"/>
  <c r="AA76" i="1"/>
  <c r="AD75" i="1"/>
  <c r="C35" i="1"/>
  <c r="B34" i="1"/>
  <c r="G34" i="1" s="1"/>
  <c r="F34" i="1"/>
  <c r="O32" i="1"/>
  <c r="R31" i="1"/>
  <c r="N31" i="1"/>
  <c r="S31" i="1" s="1"/>
  <c r="N75" i="1"/>
  <c r="S75" i="1" s="1"/>
  <c r="O76" i="1"/>
  <c r="R75" i="1"/>
  <c r="AG29" i="1"/>
  <c r="AJ28" i="1"/>
  <c r="AF28" i="1"/>
  <c r="B35" i="3" l="1"/>
  <c r="A36" i="3"/>
  <c r="C35" i="3"/>
  <c r="B35" i="1"/>
  <c r="G35" i="1" s="1"/>
  <c r="C36" i="1"/>
  <c r="F35" i="1"/>
  <c r="U77" i="1"/>
  <c r="T76" i="1"/>
  <c r="N76" i="1"/>
  <c r="S76" i="1" s="1"/>
  <c r="O77" i="1"/>
  <c r="R76" i="1"/>
  <c r="Z30" i="1"/>
  <c r="AE30" i="1" s="1"/>
  <c r="AA31" i="1"/>
  <c r="X31" i="1"/>
  <c r="T31" i="1"/>
  <c r="Y31" i="1" s="1"/>
  <c r="U32" i="1"/>
  <c r="Z76" i="1"/>
  <c r="AE76" i="1" s="1"/>
  <c r="AA77" i="1"/>
  <c r="I34" i="1"/>
  <c r="L33" i="1"/>
  <c r="H33" i="1"/>
  <c r="M33" i="1" s="1"/>
  <c r="B79" i="1"/>
  <c r="G79" i="1" s="1"/>
  <c r="C80" i="1"/>
  <c r="N32" i="1"/>
  <c r="S32" i="1" s="1"/>
  <c r="O33" i="1"/>
  <c r="H78" i="1"/>
  <c r="M78" i="1" s="1"/>
  <c r="I79" i="1"/>
  <c r="L78" i="1"/>
  <c r="AF29" i="1"/>
  <c r="AK29" i="1" s="1"/>
  <c r="AJ29" i="1"/>
  <c r="AG30" i="1"/>
  <c r="AG76" i="1"/>
  <c r="AF75" i="1"/>
  <c r="AK75" i="1" s="1"/>
  <c r="AJ75" i="1"/>
  <c r="C36" i="3" l="1"/>
  <c r="B36" i="3"/>
  <c r="A37" i="3"/>
  <c r="AJ76" i="1"/>
  <c r="AF76" i="1"/>
  <c r="AK76" i="1" s="1"/>
  <c r="AG77" i="1"/>
  <c r="AD77" i="1"/>
  <c r="Z77" i="1"/>
  <c r="AE77" i="1" s="1"/>
  <c r="AA78" i="1"/>
  <c r="AJ30" i="1"/>
  <c r="AF30" i="1"/>
  <c r="AK30" i="1" s="1"/>
  <c r="AG31" i="1"/>
  <c r="B80" i="1"/>
  <c r="G80" i="1" s="1"/>
  <c r="C81" i="1"/>
  <c r="N77" i="1"/>
  <c r="S77" i="1" s="1"/>
  <c r="R77" i="1"/>
  <c r="O78" i="1"/>
  <c r="U33" i="1"/>
  <c r="T32" i="1"/>
  <c r="Y32" i="1" s="1"/>
  <c r="X32" i="1"/>
  <c r="T77" i="1"/>
  <c r="Y77" i="1" s="1"/>
  <c r="U78" i="1"/>
  <c r="L79" i="1"/>
  <c r="I80" i="1"/>
  <c r="H79" i="1"/>
  <c r="M79" i="1" s="1"/>
  <c r="AA32" i="1"/>
  <c r="Z31" i="1"/>
  <c r="I35" i="1"/>
  <c r="L34" i="1"/>
  <c r="H34" i="1"/>
  <c r="M34" i="1" s="1"/>
  <c r="F36" i="1"/>
  <c r="C37" i="1"/>
  <c r="B36" i="1"/>
  <c r="G36" i="1" s="1"/>
  <c r="N33" i="1"/>
  <c r="S33" i="1" s="1"/>
  <c r="O34" i="1"/>
  <c r="C37" i="3" l="1"/>
  <c r="B37" i="3"/>
  <c r="A38" i="3"/>
  <c r="Z32" i="1"/>
  <c r="AE32" i="1" s="1"/>
  <c r="AA33" i="1"/>
  <c r="U34" i="1"/>
  <c r="T33" i="1"/>
  <c r="X33" i="1"/>
  <c r="C38" i="1"/>
  <c r="F37" i="1"/>
  <c r="B37" i="1"/>
  <c r="G37" i="1" s="1"/>
  <c r="N78" i="1"/>
  <c r="O79" i="1"/>
  <c r="R78" i="1"/>
  <c r="L80" i="1"/>
  <c r="H80" i="1"/>
  <c r="M80" i="1" s="1"/>
  <c r="I81" i="1"/>
  <c r="Z78" i="1"/>
  <c r="AE78" i="1" s="1"/>
  <c r="AD78" i="1"/>
  <c r="AA79" i="1"/>
  <c r="U79" i="1"/>
  <c r="T78" i="1"/>
  <c r="Y78" i="1" s="1"/>
  <c r="L35" i="1"/>
  <c r="H35" i="1"/>
  <c r="M35" i="1" s="1"/>
  <c r="I36" i="1"/>
  <c r="C82" i="1"/>
  <c r="B81" i="1"/>
  <c r="G81" i="1" s="1"/>
  <c r="AG78" i="1"/>
  <c r="AJ77" i="1"/>
  <c r="AF77" i="1"/>
  <c r="AK77" i="1" s="1"/>
  <c r="O35" i="1"/>
  <c r="N34" i="1"/>
  <c r="S34" i="1" s="1"/>
  <c r="AJ31" i="1"/>
  <c r="AF31" i="1"/>
  <c r="AK31" i="1" s="1"/>
  <c r="AG32" i="1"/>
  <c r="A39" i="3" l="1"/>
  <c r="C38" i="3"/>
  <c r="B38" i="3"/>
  <c r="C83" i="1"/>
  <c r="B82" i="1"/>
  <c r="G82" i="1" s="1"/>
  <c r="I37" i="1"/>
  <c r="H36" i="1"/>
  <c r="L81" i="1"/>
  <c r="I82" i="1"/>
  <c r="H81" i="1"/>
  <c r="F38" i="1"/>
  <c r="B38" i="1"/>
  <c r="G38" i="1" s="1"/>
  <c r="C39" i="1"/>
  <c r="O36" i="1"/>
  <c r="N35" i="1"/>
  <c r="S35" i="1" s="1"/>
  <c r="U35" i="1"/>
  <c r="T34" i="1"/>
  <c r="Y34" i="1" s="1"/>
  <c r="X34" i="1"/>
  <c r="AJ78" i="1"/>
  <c r="AF78" i="1"/>
  <c r="AG79" i="1"/>
  <c r="U80" i="1"/>
  <c r="T79" i="1"/>
  <c r="Y79" i="1" s="1"/>
  <c r="R79" i="1"/>
  <c r="N79" i="1"/>
  <c r="S79" i="1" s="1"/>
  <c r="O80" i="1"/>
  <c r="Z33" i="1"/>
  <c r="AE33" i="1" s="1"/>
  <c r="AA34" i="1"/>
  <c r="AG33" i="1"/>
  <c r="AJ32" i="1"/>
  <c r="AF32" i="1"/>
  <c r="AK32" i="1" s="1"/>
  <c r="Z79" i="1"/>
  <c r="AE79" i="1" s="1"/>
  <c r="AD79" i="1"/>
  <c r="AA80" i="1"/>
  <c r="B39" i="3" l="1"/>
  <c r="A40" i="3"/>
  <c r="C39" i="3"/>
  <c r="AF33" i="1"/>
  <c r="AK33" i="1" s="1"/>
  <c r="AG34" i="1"/>
  <c r="T80" i="1"/>
  <c r="Y80" i="1" s="1"/>
  <c r="U81" i="1"/>
  <c r="N36" i="1"/>
  <c r="O37" i="1"/>
  <c r="AF79" i="1"/>
  <c r="AK79" i="1" s="1"/>
  <c r="AG80" i="1"/>
  <c r="AJ79" i="1"/>
  <c r="B39" i="1"/>
  <c r="G40" i="1"/>
  <c r="AD80" i="1"/>
  <c r="Z80" i="1"/>
  <c r="AA81" i="1"/>
  <c r="H37" i="1"/>
  <c r="M37" i="1" s="1"/>
  <c r="I38" i="1"/>
  <c r="AA35" i="1"/>
  <c r="AD34" i="1"/>
  <c r="Z34" i="1"/>
  <c r="AE34" i="1" s="1"/>
  <c r="N80" i="1"/>
  <c r="S80" i="1" s="1"/>
  <c r="O81" i="1"/>
  <c r="R80" i="1"/>
  <c r="U36" i="1"/>
  <c r="T35" i="1"/>
  <c r="H82" i="1"/>
  <c r="M82" i="1" s="1"/>
  <c r="L82" i="1"/>
  <c r="I83" i="1"/>
  <c r="B83" i="1"/>
  <c r="G83" i="1" s="1"/>
  <c r="C84" i="1"/>
  <c r="B40" i="3" l="1"/>
  <c r="A41" i="3"/>
  <c r="C40" i="3"/>
  <c r="N37" i="1"/>
  <c r="S37" i="1" s="1"/>
  <c r="O38" i="1"/>
  <c r="C85" i="1"/>
  <c r="B84" i="1"/>
  <c r="T36" i="1"/>
  <c r="Y36" i="1" s="1"/>
  <c r="U37" i="1"/>
  <c r="H38" i="1"/>
  <c r="M38" i="1" s="1"/>
  <c r="I39" i="1"/>
  <c r="H39" i="1" s="1"/>
  <c r="M39" i="1" s="1"/>
  <c r="T81" i="1"/>
  <c r="Y81" i="1" s="1"/>
  <c r="U82" i="1"/>
  <c r="AD35" i="1"/>
  <c r="AA36" i="1"/>
  <c r="Z35" i="1"/>
  <c r="AE35" i="1" s="1"/>
  <c r="L83" i="1"/>
  <c r="H83" i="1"/>
  <c r="M83" i="1" s="1"/>
  <c r="I84" i="1"/>
  <c r="N81" i="1"/>
  <c r="S81" i="1" s="1"/>
  <c r="R81" i="1"/>
  <c r="O82" i="1"/>
  <c r="AG35" i="1"/>
  <c r="AF34" i="1"/>
  <c r="AK34" i="1" s="1"/>
  <c r="AA82" i="1"/>
  <c r="AD81" i="1"/>
  <c r="Z81" i="1"/>
  <c r="AE81" i="1" s="1"/>
  <c r="AG81" i="1"/>
  <c r="AF80" i="1"/>
  <c r="AK80" i="1" s="1"/>
  <c r="A42" i="3" l="1"/>
  <c r="C41" i="3"/>
  <c r="B41" i="3"/>
  <c r="M40" i="1"/>
  <c r="U83" i="1"/>
  <c r="T82" i="1"/>
  <c r="Y82" i="1" s="1"/>
  <c r="AG82" i="1"/>
  <c r="AF81" i="1"/>
  <c r="AK81" i="1" s="1"/>
  <c r="AD82" i="1"/>
  <c r="AA83" i="1"/>
  <c r="Z82" i="1"/>
  <c r="AE82" i="1" s="1"/>
  <c r="H84" i="1"/>
  <c r="M84" i="1" s="1"/>
  <c r="L84" i="1"/>
  <c r="I85" i="1"/>
  <c r="B85" i="1"/>
  <c r="G85" i="1" s="1"/>
  <c r="C86" i="1"/>
  <c r="AG36" i="1"/>
  <c r="AF35" i="1"/>
  <c r="O39" i="1"/>
  <c r="N38" i="1"/>
  <c r="S38" i="1" s="1"/>
  <c r="O83" i="1"/>
  <c r="N82" i="1"/>
  <c r="S82" i="1" s="1"/>
  <c r="R82" i="1"/>
  <c r="AA37" i="1"/>
  <c r="Z36" i="1"/>
  <c r="AE36" i="1" s="1"/>
  <c r="U38" i="1"/>
  <c r="T37" i="1"/>
  <c r="Y37" i="1" s="1"/>
  <c r="A43" i="3" l="1"/>
  <c r="C42" i="3"/>
  <c r="B42" i="3"/>
  <c r="AD83" i="1"/>
  <c r="AA84" i="1"/>
  <c r="Z83" i="1"/>
  <c r="AE83" i="1" s="1"/>
  <c r="R83" i="1"/>
  <c r="N83" i="1"/>
  <c r="S83" i="1" s="1"/>
  <c r="O84" i="1"/>
  <c r="C87" i="1"/>
  <c r="B86" i="1"/>
  <c r="G86" i="1" s="1"/>
  <c r="T38" i="1"/>
  <c r="Y38" i="1" s="1"/>
  <c r="U39" i="1"/>
  <c r="I86" i="1"/>
  <c r="L85" i="1"/>
  <c r="H85" i="1"/>
  <c r="M85" i="1" s="1"/>
  <c r="AG83" i="1"/>
  <c r="AF82" i="1"/>
  <c r="AK82" i="1" s="1"/>
  <c r="N39" i="1"/>
  <c r="S39" i="1" s="1"/>
  <c r="S40" i="1"/>
  <c r="AA38" i="1"/>
  <c r="Z37" i="1"/>
  <c r="AE37" i="1" s="1"/>
  <c r="AF36" i="1"/>
  <c r="AK36" i="1" s="1"/>
  <c r="AG37" i="1"/>
  <c r="T83" i="1"/>
  <c r="U84" i="1"/>
  <c r="B43" i="3" l="1"/>
  <c r="C43" i="3"/>
  <c r="A44" i="3"/>
  <c r="Z38" i="1"/>
  <c r="AA39" i="1"/>
  <c r="C88" i="1"/>
  <c r="B87" i="1"/>
  <c r="G87" i="1" s="1"/>
  <c r="L86" i="1"/>
  <c r="I87" i="1"/>
  <c r="H86" i="1"/>
  <c r="M86" i="1" s="1"/>
  <c r="R84" i="1"/>
  <c r="O85" i="1"/>
  <c r="N84" i="1"/>
  <c r="S84" i="1" s="1"/>
  <c r="T39" i="1"/>
  <c r="Y39" i="1" s="1"/>
  <c r="Y40" i="1"/>
  <c r="AF37" i="1"/>
  <c r="AK37" i="1" s="1"/>
  <c r="AG38" i="1"/>
  <c r="AG84" i="1"/>
  <c r="AF83" i="1"/>
  <c r="AK83" i="1" s="1"/>
  <c r="AA85" i="1"/>
  <c r="AD84" i="1"/>
  <c r="Z84" i="1"/>
  <c r="AE84" i="1" s="1"/>
  <c r="T84" i="1"/>
  <c r="Y84" i="1" s="1"/>
  <c r="X84" i="1"/>
  <c r="U85" i="1"/>
  <c r="A45" i="3" l="1"/>
  <c r="B44" i="3"/>
  <c r="C44" i="3"/>
  <c r="AA86" i="1"/>
  <c r="AD85" i="1"/>
  <c r="Z85" i="1"/>
  <c r="AE85" i="1" s="1"/>
  <c r="C89" i="1"/>
  <c r="B88" i="1"/>
  <c r="G88" i="1" s="1"/>
  <c r="R85" i="1"/>
  <c r="N85" i="1"/>
  <c r="O86" i="1"/>
  <c r="AD39" i="1"/>
  <c r="Z39" i="1"/>
  <c r="T85" i="1"/>
  <c r="Y85" i="1" s="1"/>
  <c r="U86" i="1"/>
  <c r="X85" i="1"/>
  <c r="AG85" i="1"/>
  <c r="AF84" i="1"/>
  <c r="AK84" i="1" s="1"/>
  <c r="AF38" i="1"/>
  <c r="AK38" i="1" s="1"/>
  <c r="AG39" i="1"/>
  <c r="L87" i="1"/>
  <c r="I88" i="1"/>
  <c r="H87" i="1"/>
  <c r="M87" i="1" s="1"/>
  <c r="B45" i="3" l="1"/>
  <c r="C45" i="3"/>
  <c r="A46" i="3"/>
  <c r="C90" i="1"/>
  <c r="B89" i="1"/>
  <c r="G89" i="1" s="1"/>
  <c r="H88" i="1"/>
  <c r="I89" i="1"/>
  <c r="L88" i="1"/>
  <c r="X86" i="1"/>
  <c r="T86" i="1"/>
  <c r="Y86" i="1" s="1"/>
  <c r="U87" i="1"/>
  <c r="AF39" i="1"/>
  <c r="AK39" i="1" s="1"/>
  <c r="AK40" i="1"/>
  <c r="AE39" i="1"/>
  <c r="AE40" i="1"/>
  <c r="AG86" i="1"/>
  <c r="AF85" i="1"/>
  <c r="N86" i="1"/>
  <c r="S86" i="1" s="1"/>
  <c r="O87" i="1"/>
  <c r="R86" i="1"/>
  <c r="Z86" i="1"/>
  <c r="AE86" i="1" s="1"/>
  <c r="AD86" i="1"/>
  <c r="AA87" i="1"/>
  <c r="A47" i="3" l="1"/>
  <c r="B46" i="3"/>
  <c r="C46" i="3"/>
  <c r="Z87" i="1"/>
  <c r="AA88" i="1"/>
  <c r="AD87" i="1"/>
  <c r="L89" i="1"/>
  <c r="H89" i="1"/>
  <c r="M89" i="1" s="1"/>
  <c r="I90" i="1"/>
  <c r="AG87" i="1"/>
  <c r="AF86" i="1"/>
  <c r="R87" i="1"/>
  <c r="O88" i="1"/>
  <c r="N87" i="1"/>
  <c r="S87" i="1" s="1"/>
  <c r="U88" i="1"/>
  <c r="X87" i="1"/>
  <c r="T87" i="1"/>
  <c r="Y87" i="1" s="1"/>
  <c r="B90" i="1"/>
  <c r="C47" i="3" l="1"/>
  <c r="A48" i="3"/>
  <c r="B47" i="3"/>
  <c r="X88" i="1"/>
  <c r="U89" i="1"/>
  <c r="T88" i="1"/>
  <c r="Y88" i="1" s="1"/>
  <c r="AF87" i="1"/>
  <c r="AK87" i="1" s="1"/>
  <c r="AG88" i="1"/>
  <c r="H90" i="1"/>
  <c r="L90" i="1"/>
  <c r="G90" i="1"/>
  <c r="G91" i="1"/>
  <c r="O89" i="1"/>
  <c r="N88" i="1"/>
  <c r="S88" i="1" s="1"/>
  <c r="R88" i="1"/>
  <c r="AD88" i="1"/>
  <c r="AA89" i="1"/>
  <c r="Z88" i="1"/>
  <c r="AE88" i="1" s="1"/>
  <c r="B48" i="3" l="1"/>
  <c r="A49" i="3"/>
  <c r="C48" i="3"/>
  <c r="AD89" i="1"/>
  <c r="AA90" i="1"/>
  <c r="Z89" i="1"/>
  <c r="AE89" i="1" s="1"/>
  <c r="M90" i="1"/>
  <c r="M91" i="1"/>
  <c r="AG89" i="1"/>
  <c r="AF88" i="1"/>
  <c r="AK88" i="1" s="1"/>
  <c r="O90" i="1"/>
  <c r="R89" i="1"/>
  <c r="N89" i="1"/>
  <c r="S89" i="1" s="1"/>
  <c r="T89" i="1"/>
  <c r="Y89" i="1" s="1"/>
  <c r="X89" i="1"/>
  <c r="U90" i="1"/>
  <c r="C49" i="3" l="1"/>
  <c r="B49" i="3"/>
  <c r="A50" i="3"/>
  <c r="T90" i="1"/>
  <c r="Y91" i="1" s="1"/>
  <c r="X90" i="1"/>
  <c r="AG90" i="1"/>
  <c r="AF89" i="1"/>
  <c r="AK89" i="1" s="1"/>
  <c r="N90" i="1"/>
  <c r="S90" i="1" s="1"/>
  <c r="R90" i="1"/>
  <c r="S91" i="1"/>
  <c r="Z90" i="1"/>
  <c r="AE90" i="1" s="1"/>
  <c r="AD90" i="1"/>
  <c r="AE91" i="1"/>
  <c r="C50" i="3" l="1"/>
  <c r="A51" i="3"/>
  <c r="B50" i="3"/>
  <c r="AF90" i="1"/>
  <c r="AK90" i="1" s="1"/>
  <c r="AJ90" i="1"/>
  <c r="AK91" i="1"/>
  <c r="C51" i="3" l="1"/>
  <c r="B51" i="3"/>
  <c r="A52" i="3"/>
  <c r="B52" i="3" l="1"/>
  <c r="C52" i="3"/>
  <c r="A53" i="3"/>
  <c r="B53" i="3" l="1"/>
  <c r="C53" i="3"/>
  <c r="A54" i="3"/>
  <c r="B54" i="3" l="1"/>
  <c r="C54" i="3"/>
  <c r="A55" i="3"/>
  <c r="C55" i="3" l="1"/>
  <c r="A56" i="3"/>
  <c r="B55" i="3"/>
  <c r="A57" i="3" l="1"/>
  <c r="B56" i="3"/>
  <c r="C56" i="3"/>
  <c r="C57" i="3" l="1"/>
  <c r="B57" i="3"/>
  <c r="A58" i="3"/>
  <c r="B58" i="3" l="1"/>
  <c r="C58" i="3"/>
  <c r="A59" i="3"/>
  <c r="A60" i="3" l="1"/>
  <c r="B59" i="3"/>
  <c r="C59" i="3"/>
  <c r="A61" i="3" l="1"/>
  <c r="B60" i="3"/>
  <c r="C60" i="3"/>
  <c r="C61" i="3" l="1"/>
  <c r="B61" i="3"/>
  <c r="A62" i="3"/>
  <c r="C62" i="3" l="1"/>
  <c r="B62" i="3"/>
  <c r="A63" i="3"/>
  <c r="A64" i="3" l="1"/>
  <c r="C63" i="3"/>
  <c r="B63" i="3"/>
  <c r="A65" i="3" l="1"/>
  <c r="C64" i="3"/>
  <c r="B64" i="3"/>
  <c r="B65" i="3" l="1"/>
  <c r="A66" i="3"/>
  <c r="C65" i="3"/>
  <c r="A67" i="3" l="1"/>
  <c r="B66" i="3"/>
  <c r="C66" i="3"/>
  <c r="A68" i="3" l="1"/>
  <c r="C67" i="3"/>
  <c r="B67" i="3"/>
  <c r="B68" i="3" l="1"/>
  <c r="A69" i="3"/>
  <c r="C68" i="3"/>
  <c r="C69" i="3" l="1"/>
  <c r="B69" i="3"/>
  <c r="A70" i="3"/>
  <c r="A71" i="3" l="1"/>
  <c r="C70" i="3"/>
  <c r="B70" i="3"/>
  <c r="A72" i="3" l="1"/>
  <c r="C71" i="3"/>
  <c r="B71" i="3"/>
  <c r="A73" i="3" l="1"/>
  <c r="B72" i="3"/>
  <c r="C72" i="3"/>
  <c r="B73" i="3" l="1"/>
  <c r="A74" i="3"/>
  <c r="C73" i="3"/>
  <c r="C74" i="3" l="1"/>
  <c r="B74" i="3"/>
  <c r="A75" i="3"/>
  <c r="C75" i="3" l="1"/>
  <c r="A76" i="3"/>
  <c r="B75" i="3"/>
  <c r="A77" i="3" l="1"/>
  <c r="B76" i="3"/>
  <c r="C76" i="3"/>
  <c r="B77" i="3" l="1"/>
  <c r="A78" i="3"/>
  <c r="C77" i="3"/>
  <c r="C78" i="3" l="1"/>
  <c r="B78" i="3"/>
  <c r="A79" i="3"/>
  <c r="A80" i="3" l="1"/>
  <c r="C79" i="3"/>
  <c r="B79" i="3"/>
  <c r="A81" i="3" l="1"/>
  <c r="B80" i="3"/>
  <c r="C80" i="3"/>
  <c r="C81" i="3" l="1"/>
  <c r="A82" i="3"/>
  <c r="B81" i="3"/>
  <c r="A83" i="3" l="1"/>
  <c r="C82" i="3"/>
  <c r="B82" i="3"/>
  <c r="A84" i="3" l="1"/>
  <c r="C83" i="3"/>
  <c r="B83" i="3"/>
  <c r="B84" i="3" l="1"/>
  <c r="A85" i="3"/>
  <c r="C84" i="3"/>
  <c r="B85" i="3" l="1"/>
  <c r="A86" i="3"/>
  <c r="C85" i="3"/>
  <c r="A87" i="3" l="1"/>
  <c r="C86" i="3"/>
  <c r="B86" i="3"/>
  <c r="A88" i="3" l="1"/>
  <c r="C87" i="3"/>
  <c r="B87" i="3"/>
  <c r="A89" i="3" l="1"/>
  <c r="C88" i="3"/>
  <c r="B88" i="3"/>
  <c r="C89" i="3" l="1"/>
  <c r="B89" i="3"/>
  <c r="A90" i="3"/>
  <c r="C90" i="3" l="1"/>
  <c r="B90" i="3"/>
  <c r="A91" i="3"/>
  <c r="C91" i="3" l="1"/>
  <c r="A92" i="3"/>
  <c r="B91" i="3"/>
  <c r="A93" i="3" l="1"/>
  <c r="B92" i="3"/>
  <c r="C92" i="3"/>
  <c r="C93" i="3" l="1"/>
  <c r="B93" i="3"/>
  <c r="A94" i="3"/>
  <c r="C94" i="3" l="1"/>
  <c r="B94" i="3"/>
  <c r="A95" i="3"/>
  <c r="C95" i="3" l="1"/>
  <c r="B95" i="3"/>
  <c r="A96" i="3"/>
  <c r="A97" i="3" l="1"/>
  <c r="B96" i="3"/>
  <c r="C96" i="3"/>
  <c r="A98" i="3" l="1"/>
  <c r="B97" i="3"/>
  <c r="C97" i="3"/>
  <c r="C98" i="3" l="1"/>
  <c r="B98" i="3"/>
  <c r="A99" i="3"/>
  <c r="C99" i="3" l="1"/>
  <c r="B99" i="3"/>
  <c r="A100" i="3"/>
  <c r="B100" i="3" l="1"/>
  <c r="A101" i="3"/>
  <c r="C100" i="3"/>
  <c r="C101" i="3" l="1"/>
  <c r="B101" i="3"/>
  <c r="A102" i="3"/>
  <c r="C102" i="3" l="1"/>
  <c r="B102" i="3"/>
  <c r="A103" i="3"/>
  <c r="C103" i="3" l="1"/>
  <c r="A104" i="3"/>
  <c r="B103" i="3"/>
  <c r="A105" i="3" l="1"/>
  <c r="B104" i="3"/>
  <c r="C104" i="3"/>
  <c r="C105" i="3" l="1"/>
  <c r="A106" i="3"/>
  <c r="B105" i="3"/>
  <c r="A107" i="3" l="1"/>
  <c r="C106" i="3"/>
  <c r="B106" i="3"/>
  <c r="A108" i="3" l="1"/>
  <c r="B107" i="3"/>
  <c r="C107" i="3"/>
  <c r="A109" i="3" l="1"/>
  <c r="B108" i="3"/>
  <c r="C108" i="3"/>
  <c r="C109" i="3" l="1"/>
  <c r="A110" i="3"/>
  <c r="B109" i="3"/>
  <c r="C110" i="3" l="1"/>
  <c r="B110" i="3"/>
  <c r="A111" i="3"/>
  <c r="A112" i="3" l="1"/>
  <c r="C111" i="3"/>
  <c r="B111" i="3"/>
  <c r="A113" i="3" l="1"/>
  <c r="B112" i="3"/>
  <c r="C112" i="3"/>
  <c r="B113" i="3" l="1"/>
  <c r="A114" i="3"/>
  <c r="C113" i="3"/>
  <c r="C114" i="3" l="1"/>
  <c r="A115" i="3"/>
  <c r="B114" i="3"/>
  <c r="A116" i="3" l="1"/>
  <c r="C115" i="3"/>
  <c r="B115" i="3"/>
  <c r="B116" i="3" l="1"/>
  <c r="A117" i="3"/>
  <c r="C116" i="3"/>
  <c r="C117" i="3" l="1"/>
  <c r="B117" i="3"/>
  <c r="A118" i="3"/>
  <c r="C118" i="3" l="1"/>
  <c r="B118" i="3"/>
  <c r="A119" i="3"/>
  <c r="A120" i="3" l="1"/>
  <c r="C119" i="3"/>
  <c r="B119" i="3"/>
  <c r="A121" i="3" l="1"/>
  <c r="B120" i="3"/>
  <c r="C120" i="3"/>
  <c r="B121" i="3" l="1"/>
  <c r="A122" i="3"/>
  <c r="C121" i="3"/>
  <c r="B122" i="3" l="1"/>
  <c r="A123" i="3"/>
  <c r="C122" i="3"/>
  <c r="C123" i="3" l="1"/>
  <c r="A124" i="3"/>
  <c r="B123" i="3"/>
  <c r="A125" i="3" l="1"/>
  <c r="B124" i="3"/>
  <c r="C124" i="3"/>
  <c r="B125" i="3" l="1"/>
  <c r="A126" i="3"/>
  <c r="C125" i="3"/>
  <c r="C126" i="3" l="1"/>
  <c r="B126" i="3"/>
  <c r="A127" i="3"/>
  <c r="C127" i="3" l="1"/>
  <c r="B127" i="3"/>
  <c r="A128" i="3"/>
  <c r="A129" i="3" l="1"/>
  <c r="B128" i="3"/>
  <c r="C128" i="3"/>
  <c r="B129" i="3" l="1"/>
  <c r="A130" i="3"/>
  <c r="C129" i="3"/>
  <c r="A131" i="3" l="1"/>
  <c r="C130" i="3"/>
  <c r="B130" i="3"/>
  <c r="A132" i="3" l="1"/>
  <c r="C131" i="3"/>
  <c r="B131" i="3"/>
  <c r="B132" i="3" l="1"/>
  <c r="C132" i="3"/>
  <c r="A133" i="3"/>
  <c r="C133" i="3" l="1"/>
  <c r="B133" i="3"/>
  <c r="A134" i="3"/>
  <c r="A135" i="3" l="1"/>
  <c r="C134" i="3"/>
  <c r="B134" i="3"/>
  <c r="A136" i="3" l="1"/>
  <c r="C135" i="3"/>
  <c r="B135" i="3"/>
  <c r="C136" i="3" l="1"/>
  <c r="A137" i="3"/>
  <c r="B136" i="3"/>
  <c r="A138" i="3" l="1"/>
  <c r="B137" i="3"/>
  <c r="C137" i="3"/>
  <c r="C138" i="3" l="1"/>
  <c r="B138" i="3"/>
  <c r="A139" i="3"/>
  <c r="C139" i="3" l="1"/>
  <c r="A140" i="3"/>
  <c r="B139" i="3"/>
  <c r="B140" i="3" l="1"/>
  <c r="C140" i="3"/>
  <c r="A141" i="3"/>
  <c r="B141" i="3" l="1"/>
  <c r="C141" i="3"/>
  <c r="A142" i="3"/>
  <c r="B142" i="3" l="1"/>
  <c r="A143" i="3"/>
  <c r="C142" i="3"/>
  <c r="C143" i="3" l="1"/>
  <c r="A144" i="3"/>
  <c r="B143" i="3"/>
  <c r="A145" i="3" l="1"/>
  <c r="B144" i="3"/>
  <c r="C144" i="3"/>
  <c r="A146" i="3" l="1"/>
  <c r="B145" i="3"/>
  <c r="C145" i="3"/>
  <c r="A147" i="3" l="1"/>
  <c r="C146" i="3"/>
  <c r="B146" i="3"/>
  <c r="C147" i="3" l="1"/>
  <c r="B147" i="3"/>
  <c r="A148" i="3"/>
  <c r="B148" i="3" l="1"/>
  <c r="A149" i="3"/>
  <c r="C148" i="3"/>
  <c r="C149" i="3" l="1"/>
  <c r="B149" i="3"/>
  <c r="A150" i="3"/>
  <c r="A151" i="3" l="1"/>
  <c r="C150" i="3"/>
  <c r="B150" i="3"/>
  <c r="C151" i="3" l="1"/>
  <c r="B151" i="3"/>
  <c r="A152" i="3"/>
  <c r="A153" i="3" l="1"/>
  <c r="C152" i="3"/>
  <c r="B152" i="3"/>
  <c r="B153" i="3" l="1"/>
  <c r="A154" i="3"/>
  <c r="C153" i="3"/>
  <c r="C154" i="3" l="1"/>
  <c r="B154" i="3"/>
  <c r="A155" i="3"/>
  <c r="C155" i="3" l="1"/>
  <c r="A156" i="3"/>
  <c r="B155" i="3"/>
  <c r="A157" i="3" l="1"/>
  <c r="B156" i="3"/>
  <c r="C156" i="3"/>
  <c r="B157" i="3" l="1"/>
  <c r="C157" i="3"/>
  <c r="A158" i="3"/>
  <c r="B158" i="3" l="1"/>
  <c r="A159" i="3"/>
  <c r="C158" i="3"/>
  <c r="C159" i="3" l="1"/>
  <c r="B159" i="3"/>
  <c r="A160" i="3"/>
  <c r="A161" i="3" l="1"/>
  <c r="B160" i="3"/>
  <c r="C160" i="3"/>
  <c r="C161" i="3" l="1"/>
  <c r="A162" i="3"/>
  <c r="B161" i="3"/>
  <c r="B162" i="3" l="1"/>
  <c r="A163" i="3"/>
  <c r="C162" i="3"/>
  <c r="C163" i="3" l="1"/>
  <c r="A164" i="3"/>
  <c r="B163" i="3"/>
  <c r="B164" i="3" l="1"/>
  <c r="A165" i="3"/>
  <c r="C164" i="3"/>
  <c r="C165" i="3" l="1"/>
  <c r="A166" i="3"/>
  <c r="B165" i="3"/>
  <c r="A167" i="3" l="1"/>
  <c r="C166" i="3"/>
  <c r="B166" i="3"/>
  <c r="C167" i="3" l="1"/>
  <c r="B167" i="3"/>
  <c r="A168" i="3"/>
  <c r="A169" i="3" l="1"/>
  <c r="C168" i="3"/>
  <c r="B168" i="3"/>
  <c r="B169" i="3" l="1"/>
  <c r="A170" i="3"/>
  <c r="C169" i="3"/>
  <c r="C170" i="3" l="1"/>
  <c r="B170" i="3"/>
  <c r="A171" i="3"/>
  <c r="A172" i="3" l="1"/>
  <c r="C171" i="3"/>
  <c r="B171" i="3"/>
  <c r="A173" i="3" l="1"/>
  <c r="B172" i="3"/>
  <c r="C172" i="3"/>
  <c r="C173" i="3" l="1"/>
  <c r="A174" i="3"/>
  <c r="B173" i="3"/>
  <c r="B174" i="3" l="1"/>
  <c r="A175" i="3"/>
  <c r="C174" i="3"/>
  <c r="A176" i="3" l="1"/>
  <c r="C175" i="3"/>
  <c r="B175" i="3"/>
  <c r="A177" i="3" l="1"/>
  <c r="B176" i="3"/>
  <c r="C176" i="3"/>
  <c r="B177" i="3" l="1"/>
  <c r="A178" i="3"/>
  <c r="C177" i="3"/>
  <c r="B178" i="3" l="1"/>
  <c r="A179" i="3"/>
  <c r="C178" i="3"/>
  <c r="A180" i="3" l="1"/>
  <c r="C179" i="3"/>
  <c r="B179" i="3"/>
  <c r="B180" i="3" l="1"/>
  <c r="A181" i="3"/>
  <c r="C180" i="3"/>
  <c r="B181" i="3" l="1"/>
  <c r="A182" i="3"/>
  <c r="C181" i="3"/>
  <c r="A183" i="3" l="1"/>
  <c r="C182" i="3"/>
  <c r="B182" i="3"/>
  <c r="A184" i="3" l="1"/>
  <c r="B183" i="3"/>
  <c r="C183" i="3"/>
  <c r="A185" i="3" l="1"/>
  <c r="C184" i="3"/>
  <c r="B184" i="3"/>
  <c r="C185" i="3" l="1"/>
  <c r="B185" i="3"/>
  <c r="A186" i="3"/>
  <c r="C186" i="3" l="1"/>
  <c r="B186" i="3"/>
  <c r="A187" i="3"/>
  <c r="A188" i="3" l="1"/>
  <c r="C187" i="3"/>
  <c r="B187" i="3"/>
  <c r="B188" i="3" l="1"/>
  <c r="A189" i="3"/>
  <c r="C188" i="3"/>
  <c r="B189" i="3" l="1"/>
  <c r="A190" i="3"/>
  <c r="C189" i="3"/>
  <c r="B190" i="3" l="1"/>
  <c r="A191" i="3"/>
  <c r="C190" i="3"/>
  <c r="A192" i="3" l="1"/>
  <c r="C191" i="3"/>
  <c r="B191" i="3"/>
  <c r="B192" i="3" l="1"/>
  <c r="A193" i="3"/>
  <c r="C192" i="3"/>
  <c r="C193" i="3" l="1"/>
  <c r="B193" i="3"/>
  <c r="A194" i="3"/>
  <c r="B194" i="3" l="1"/>
  <c r="A195" i="3"/>
  <c r="C194" i="3"/>
  <c r="A196" i="3" l="1"/>
  <c r="C195" i="3"/>
  <c r="B195" i="3"/>
  <c r="A197" i="3" l="1"/>
  <c r="C196" i="3"/>
  <c r="B196" i="3"/>
  <c r="B197" i="3" l="1"/>
  <c r="A198" i="3"/>
  <c r="C197" i="3"/>
  <c r="C198" i="3" l="1"/>
  <c r="A199" i="3"/>
  <c r="B198" i="3"/>
  <c r="A200" i="3" l="1"/>
  <c r="C199" i="3"/>
  <c r="B199" i="3"/>
  <c r="B200" i="3" l="1"/>
  <c r="A201" i="3"/>
  <c r="C200" i="3"/>
  <c r="C201" i="3" l="1"/>
  <c r="B201" i="3"/>
  <c r="A202" i="3"/>
  <c r="B202" i="3" l="1"/>
  <c r="A203" i="3"/>
  <c r="C202" i="3"/>
  <c r="A204" i="3" l="1"/>
  <c r="B203" i="3"/>
  <c r="C203" i="3"/>
  <c r="A205" i="3" l="1"/>
  <c r="C204" i="3"/>
  <c r="B204" i="3"/>
  <c r="B205" i="3" l="1"/>
  <c r="A206" i="3"/>
  <c r="C205" i="3"/>
  <c r="C206" i="3" l="1"/>
  <c r="B206" i="3"/>
  <c r="A207" i="3"/>
  <c r="A208" i="3" l="1"/>
  <c r="B207" i="3"/>
  <c r="C207" i="3"/>
  <c r="B208" i="3" l="1"/>
  <c r="A209" i="3"/>
  <c r="C208" i="3"/>
  <c r="A210" i="3" l="1"/>
  <c r="B209" i="3"/>
  <c r="C209" i="3"/>
  <c r="C210" i="3" l="1"/>
  <c r="A211" i="3"/>
  <c r="B210" i="3"/>
  <c r="C211" i="3" l="1"/>
  <c r="B211" i="3"/>
  <c r="A212" i="3"/>
  <c r="C212" i="3" l="1"/>
  <c r="B212" i="3"/>
  <c r="A213" i="3"/>
  <c r="A214" i="3" l="1"/>
  <c r="B213" i="3"/>
  <c r="C213" i="3"/>
  <c r="B214" i="3" l="1"/>
  <c r="C214" i="3"/>
  <c r="A215" i="3"/>
  <c r="B215" i="3" l="1"/>
  <c r="A216" i="3"/>
  <c r="C215" i="3"/>
  <c r="A217" i="3" l="1"/>
  <c r="C216" i="3"/>
  <c r="B216" i="3"/>
  <c r="B217" i="3" l="1"/>
  <c r="C217" i="3"/>
  <c r="A218" i="3"/>
  <c r="C218" i="3" l="1"/>
  <c r="B218" i="3"/>
  <c r="A219" i="3"/>
  <c r="C219" i="3" l="1"/>
  <c r="A220" i="3"/>
  <c r="B219" i="3"/>
  <c r="A221" i="3" l="1"/>
  <c r="C220" i="3"/>
  <c r="B220" i="3"/>
  <c r="B221" i="3" l="1"/>
  <c r="C221" i="3"/>
  <c r="A222" i="3"/>
  <c r="A223" i="3" l="1"/>
  <c r="C222" i="3"/>
  <c r="B222" i="3"/>
  <c r="B223" i="3" l="1"/>
  <c r="A224" i="3"/>
  <c r="C223" i="3"/>
  <c r="A225" i="3" l="1"/>
  <c r="C224" i="3"/>
  <c r="B224" i="3"/>
  <c r="B225" i="3" l="1"/>
  <c r="A226" i="3"/>
  <c r="C225" i="3"/>
  <c r="C226" i="3" l="1"/>
  <c r="B226" i="3"/>
  <c r="A227" i="3"/>
  <c r="C227" i="3" l="1"/>
  <c r="B227" i="3"/>
  <c r="A228" i="3"/>
  <c r="A229" i="3" l="1"/>
  <c r="C228" i="3"/>
  <c r="B228" i="3"/>
  <c r="A230" i="3" l="1"/>
  <c r="C229" i="3"/>
  <c r="B229" i="3"/>
  <c r="B230" i="3" l="1"/>
  <c r="A231" i="3"/>
  <c r="C230" i="3"/>
  <c r="B231" i="3" l="1"/>
  <c r="A232" i="3"/>
  <c r="C231" i="3"/>
  <c r="A233" i="3" l="1"/>
  <c r="C232" i="3"/>
  <c r="B232" i="3"/>
  <c r="B233" i="3" l="1"/>
  <c r="A234" i="3"/>
  <c r="C233" i="3"/>
  <c r="C234" i="3" l="1"/>
  <c r="B234" i="3"/>
  <c r="A235" i="3"/>
  <c r="B235" i="3" l="1"/>
  <c r="A236" i="3"/>
  <c r="C235" i="3"/>
  <c r="A237" i="3" l="1"/>
  <c r="C236" i="3"/>
  <c r="B236" i="3"/>
  <c r="B237" i="3" l="1"/>
  <c r="A238" i="3"/>
  <c r="C237" i="3"/>
  <c r="B238" i="3" l="1"/>
  <c r="A239" i="3"/>
  <c r="C238" i="3"/>
  <c r="C239" i="3" l="1"/>
  <c r="B239" i="3"/>
  <c r="A240" i="3"/>
  <c r="A241" i="3" l="1"/>
  <c r="C240" i="3"/>
  <c r="B240" i="3"/>
  <c r="B241" i="3" l="1"/>
  <c r="A242" i="3"/>
  <c r="C241" i="3"/>
  <c r="C242" i="3" l="1"/>
  <c r="B242" i="3"/>
  <c r="A243" i="3"/>
  <c r="B243" i="3" l="1"/>
  <c r="A244" i="3"/>
  <c r="C243" i="3"/>
  <c r="A245" i="3" l="1"/>
  <c r="C244" i="3"/>
  <c r="B244" i="3"/>
  <c r="A246" i="3" l="1"/>
  <c r="C245" i="3"/>
  <c r="B245" i="3"/>
  <c r="B246" i="3" l="1"/>
  <c r="A247" i="3"/>
  <c r="C246" i="3"/>
  <c r="C247" i="3" l="1"/>
  <c r="B247" i="3"/>
  <c r="A248" i="3"/>
  <c r="A249" i="3" l="1"/>
  <c r="C248" i="3"/>
  <c r="B248" i="3"/>
  <c r="B249" i="3" l="1"/>
  <c r="A250" i="3"/>
  <c r="C249" i="3"/>
  <c r="B250" i="3" l="1"/>
  <c r="A251" i="3"/>
  <c r="C250" i="3"/>
  <c r="A252" i="3" l="1"/>
  <c r="C251" i="3"/>
  <c r="B251" i="3"/>
  <c r="A253" i="3" l="1"/>
  <c r="C252" i="3"/>
  <c r="B252" i="3"/>
  <c r="B253" i="3" l="1"/>
  <c r="A254" i="3"/>
  <c r="C253" i="3"/>
  <c r="C254" i="3" l="1"/>
  <c r="B254" i="3"/>
  <c r="A255" i="3"/>
  <c r="C255" i="3" l="1"/>
  <c r="B255" i="3"/>
  <c r="A256" i="3"/>
  <c r="A257" i="3" l="1"/>
  <c r="C256" i="3"/>
  <c r="B256" i="3"/>
  <c r="B257" i="3" l="1"/>
  <c r="A258" i="3"/>
  <c r="C257" i="3"/>
  <c r="B258" i="3" l="1"/>
  <c r="A259" i="3"/>
  <c r="C258" i="3"/>
  <c r="A260" i="3" l="1"/>
  <c r="B259" i="3"/>
  <c r="C259" i="3"/>
  <c r="A261" i="3" l="1"/>
  <c r="C260" i="3"/>
  <c r="B260" i="3"/>
  <c r="B261" i="3" l="1"/>
  <c r="A262" i="3"/>
  <c r="C261" i="3"/>
  <c r="A263" i="3" l="1"/>
  <c r="C262" i="3"/>
  <c r="B262" i="3"/>
  <c r="C263" i="3" l="1"/>
  <c r="B263" i="3"/>
  <c r="A264" i="3"/>
  <c r="A265" i="3" l="1"/>
  <c r="C264" i="3"/>
  <c r="B264" i="3"/>
  <c r="B265" i="3" l="1"/>
  <c r="A266" i="3"/>
  <c r="C265" i="3"/>
  <c r="C266" i="3" l="1"/>
  <c r="B266" i="3"/>
  <c r="A267" i="3"/>
  <c r="A268" i="3" l="1"/>
  <c r="C267" i="3"/>
  <c r="B267" i="3"/>
  <c r="A269" i="3" l="1"/>
  <c r="C268" i="3"/>
  <c r="B268" i="3"/>
  <c r="A270" i="3" l="1"/>
  <c r="C269" i="3"/>
  <c r="B269" i="3"/>
  <c r="B270" i="3" l="1"/>
  <c r="A271" i="3"/>
  <c r="C270" i="3"/>
  <c r="C271" i="3" l="1"/>
  <c r="B271" i="3"/>
  <c r="A272" i="3"/>
  <c r="A273" i="3" l="1"/>
  <c r="C272" i="3"/>
  <c r="B272" i="3"/>
  <c r="B273" i="3" l="1"/>
  <c r="A274" i="3"/>
  <c r="C273" i="3"/>
  <c r="C274" i="3" l="1"/>
  <c r="A275" i="3"/>
  <c r="B274" i="3"/>
  <c r="B275" i="3" l="1"/>
  <c r="A276" i="3"/>
  <c r="C275" i="3"/>
  <c r="A277" i="3" l="1"/>
  <c r="C276" i="3"/>
  <c r="B276" i="3"/>
  <c r="B277" i="3" l="1"/>
  <c r="A278" i="3"/>
  <c r="C277" i="3"/>
  <c r="C278" i="3" l="1"/>
  <c r="A279" i="3"/>
  <c r="B278" i="3"/>
  <c r="C279" i="3" l="1"/>
  <c r="B279" i="3"/>
  <c r="A280" i="3"/>
  <c r="A281" i="3" l="1"/>
  <c r="C280" i="3"/>
  <c r="B280" i="3"/>
  <c r="B281" i="3" l="1"/>
  <c r="A282" i="3"/>
  <c r="C281" i="3"/>
  <c r="B282" i="3" l="1"/>
  <c r="A283" i="3"/>
  <c r="C282" i="3"/>
  <c r="B283" i="3" l="1"/>
  <c r="A284" i="3"/>
  <c r="C283" i="3"/>
  <c r="A285" i="3" l="1"/>
  <c r="C284" i="3"/>
  <c r="B284" i="3"/>
  <c r="B285" i="3" l="1"/>
  <c r="C285" i="3"/>
  <c r="A286" i="3"/>
  <c r="C286" i="3" l="1"/>
  <c r="B286" i="3"/>
  <c r="A287" i="3"/>
  <c r="C287" i="3" l="1"/>
  <c r="A288" i="3"/>
  <c r="B287" i="3"/>
  <c r="A289" i="3" l="1"/>
  <c r="C288" i="3"/>
  <c r="B288" i="3"/>
  <c r="B289" i="3" l="1"/>
  <c r="A290" i="3"/>
  <c r="C289" i="3"/>
  <c r="B290" i="3" l="1"/>
  <c r="C290" i="3"/>
  <c r="A291" i="3"/>
  <c r="C291" i="3" l="1"/>
  <c r="A292" i="3"/>
  <c r="B291" i="3"/>
  <c r="C292" i="3" l="1"/>
  <c r="B292" i="3"/>
  <c r="A293" i="3"/>
  <c r="A294" i="3" l="1"/>
  <c r="B293" i="3"/>
  <c r="C293" i="3"/>
  <c r="A295" i="3" l="1"/>
  <c r="B294" i="3"/>
  <c r="C294" i="3"/>
  <c r="B295" i="3" l="1"/>
  <c r="A296" i="3"/>
  <c r="C295" i="3"/>
  <c r="B296" i="3" l="1"/>
  <c r="A297" i="3"/>
  <c r="C296" i="3"/>
  <c r="A298" i="3" l="1"/>
  <c r="B297" i="3"/>
  <c r="C297" i="3"/>
  <c r="B298" i="3" l="1"/>
  <c r="C298" i="3"/>
  <c r="A299" i="3"/>
  <c r="C299" i="3" l="1"/>
  <c r="B299" i="3"/>
  <c r="A300" i="3"/>
  <c r="A301" i="3" l="1"/>
  <c r="B300" i="3"/>
  <c r="C300" i="3"/>
  <c r="A302" i="3" l="1"/>
  <c r="B301" i="3"/>
  <c r="C301" i="3"/>
  <c r="A303" i="3" l="1"/>
  <c r="B302" i="3"/>
  <c r="C302" i="3"/>
  <c r="A304" i="3" l="1"/>
  <c r="C303" i="3"/>
  <c r="B303" i="3"/>
  <c r="C304" i="3" l="1"/>
  <c r="B304" i="3"/>
  <c r="A305" i="3"/>
  <c r="C305" i="3" l="1"/>
  <c r="A306" i="3"/>
  <c r="B305" i="3"/>
  <c r="A307" i="3" l="1"/>
  <c r="B306" i="3"/>
  <c r="C306" i="3"/>
  <c r="B307" i="3" l="1"/>
  <c r="C307" i="3"/>
  <c r="A308" i="3"/>
  <c r="A309" i="3" l="1"/>
  <c r="C308" i="3"/>
  <c r="B308" i="3"/>
  <c r="B309" i="3" l="1"/>
  <c r="A310" i="3"/>
  <c r="C309" i="3"/>
  <c r="A311" i="3" l="1"/>
  <c r="B310" i="3"/>
  <c r="C310" i="3"/>
  <c r="C311" i="3" l="1"/>
  <c r="B311" i="3"/>
  <c r="A312" i="3"/>
  <c r="C312" i="3" l="1"/>
  <c r="B312" i="3"/>
  <c r="A313" i="3"/>
  <c r="A314" i="3" l="1"/>
  <c r="C313" i="3"/>
  <c r="B313" i="3"/>
  <c r="B314" i="3" l="1"/>
  <c r="A315" i="3"/>
  <c r="C314" i="3"/>
  <c r="A316" i="3" l="1"/>
  <c r="C315" i="3"/>
  <c r="B315" i="3"/>
  <c r="A317" i="3" l="1"/>
  <c r="C316" i="3"/>
  <c r="B316" i="3"/>
  <c r="A318" i="3" l="1"/>
  <c r="C317" i="3"/>
  <c r="B317" i="3"/>
  <c r="B318" i="3" l="1"/>
  <c r="A319" i="3"/>
  <c r="C318" i="3"/>
  <c r="C319" i="3" l="1"/>
  <c r="B319" i="3"/>
  <c r="A320" i="3"/>
  <c r="C320" i="3" l="1"/>
  <c r="B320" i="3"/>
  <c r="A321" i="3"/>
  <c r="A322" i="3" l="1"/>
  <c r="C321" i="3"/>
  <c r="B321" i="3"/>
  <c r="B322" i="3" l="1"/>
  <c r="A323" i="3"/>
  <c r="C322" i="3"/>
  <c r="A324" i="3" l="1"/>
  <c r="C323" i="3"/>
  <c r="B323" i="3"/>
  <c r="A325" i="3" l="1"/>
  <c r="C324" i="3"/>
  <c r="B324" i="3"/>
  <c r="A326" i="3" l="1"/>
  <c r="C325" i="3"/>
  <c r="B325" i="3"/>
  <c r="B326" i="3" l="1"/>
  <c r="C326" i="3"/>
  <c r="A327" i="3"/>
  <c r="C327" i="3" l="1"/>
  <c r="B327" i="3"/>
  <c r="A328" i="3"/>
  <c r="C328" i="3" l="1"/>
  <c r="B328" i="3"/>
  <c r="A329" i="3"/>
  <c r="A330" i="3" l="1"/>
  <c r="C329" i="3"/>
  <c r="B329" i="3"/>
  <c r="B330" i="3" l="1"/>
  <c r="A331" i="3"/>
  <c r="C330" i="3"/>
  <c r="B331" i="3" l="1"/>
  <c r="A332" i="3"/>
  <c r="C331" i="3"/>
  <c r="B332" i="3" l="1"/>
  <c r="A333" i="3"/>
  <c r="C332" i="3"/>
  <c r="A334" i="3" l="1"/>
  <c r="C333" i="3"/>
  <c r="B333" i="3"/>
  <c r="B334" i="3" l="1"/>
  <c r="A335" i="3"/>
  <c r="C334" i="3"/>
  <c r="C335" i="3" l="1"/>
  <c r="B335" i="3"/>
  <c r="A336" i="3"/>
  <c r="C336" i="3" l="1"/>
  <c r="B336" i="3"/>
  <c r="A337" i="3"/>
  <c r="A338" i="3" l="1"/>
  <c r="C337" i="3"/>
  <c r="B337" i="3"/>
  <c r="B338" i="3" l="1"/>
  <c r="A339" i="3"/>
  <c r="C338" i="3"/>
  <c r="A340" i="3" l="1"/>
  <c r="C339" i="3"/>
  <c r="B339" i="3"/>
  <c r="A341" i="3" l="1"/>
  <c r="C340" i="3"/>
  <c r="B340" i="3"/>
  <c r="A342" i="3" l="1"/>
  <c r="C341" i="3"/>
  <c r="B341" i="3"/>
  <c r="A343" i="3" l="1"/>
  <c r="C342" i="3"/>
  <c r="B342" i="3"/>
  <c r="C343" i="3" l="1"/>
  <c r="B343" i="3"/>
  <c r="A344" i="3"/>
  <c r="C344" i="3" l="1"/>
  <c r="B344" i="3"/>
  <c r="A345" i="3"/>
  <c r="A346" i="3" l="1"/>
  <c r="C345" i="3"/>
  <c r="B345" i="3"/>
  <c r="B346" i="3" l="1"/>
  <c r="A347" i="3"/>
  <c r="C346" i="3"/>
  <c r="C347" i="3" l="1"/>
  <c r="B347" i="3"/>
  <c r="A348" i="3"/>
  <c r="B348" i="3" l="1"/>
  <c r="A349" i="3"/>
  <c r="C348" i="3"/>
  <c r="A350" i="3" l="1"/>
  <c r="C349" i="3"/>
  <c r="B349" i="3"/>
  <c r="B350" i="3" l="1"/>
  <c r="A351" i="3"/>
  <c r="C350" i="3"/>
  <c r="A352" i="3" l="1"/>
  <c r="C351" i="3"/>
  <c r="B351" i="3"/>
  <c r="C352" i="3" l="1"/>
  <c r="B352" i="3"/>
  <c r="A353" i="3"/>
  <c r="A354" i="3" l="1"/>
  <c r="C353" i="3"/>
  <c r="B353" i="3"/>
  <c r="B354" i="3" l="1"/>
  <c r="C354" i="3"/>
  <c r="A355" i="3"/>
  <c r="C355" i="3" l="1"/>
  <c r="B355" i="3"/>
  <c r="A356" i="3"/>
  <c r="A357" i="3" l="1"/>
  <c r="C356" i="3"/>
  <c r="B356" i="3"/>
  <c r="A358" i="3" l="1"/>
  <c r="C357" i="3"/>
  <c r="B357" i="3"/>
  <c r="B358" i="3" l="1"/>
  <c r="C358" i="3"/>
  <c r="A359" i="3"/>
  <c r="A360" i="3" l="1"/>
  <c r="C359" i="3"/>
  <c r="B359" i="3"/>
  <c r="C360" i="3" l="1"/>
  <c r="B360" i="3"/>
  <c r="A361" i="3"/>
  <c r="A362" i="3" l="1"/>
  <c r="C361" i="3"/>
  <c r="B361" i="3"/>
  <c r="B362" i="3" l="1"/>
  <c r="A363" i="3"/>
  <c r="C362" i="3"/>
  <c r="C363" i="3" l="1"/>
  <c r="B363" i="3"/>
  <c r="A364" i="3"/>
  <c r="C364" i="3" l="1"/>
  <c r="B364" i="3"/>
  <c r="A365" i="3"/>
  <c r="A366" i="3" l="1"/>
  <c r="C365" i="3"/>
  <c r="B365" i="3"/>
  <c r="B366" i="3" l="1"/>
  <c r="C366" i="3"/>
  <c r="A367" i="3"/>
  <c r="B367" i="3" l="1"/>
  <c r="C367" i="3"/>
  <c r="A368" i="3"/>
  <c r="A369" i="3" l="1"/>
  <c r="C368" i="3"/>
  <c r="B368" i="3"/>
  <c r="A370" i="3" l="1"/>
  <c r="C369" i="3"/>
  <c r="B369" i="3"/>
  <c r="B370" i="3" l="1"/>
  <c r="C370" i="3"/>
  <c r="A371" i="3"/>
  <c r="C371" i="3" l="1"/>
  <c r="B371" i="3"/>
  <c r="A372" i="3"/>
  <c r="C372" i="3" l="1"/>
  <c r="B372" i="3"/>
  <c r="A373" i="3"/>
  <c r="A374" i="3" l="1"/>
  <c r="C373" i="3"/>
  <c r="B373" i="3"/>
  <c r="B374" i="3" l="1"/>
  <c r="A375" i="3"/>
  <c r="C374" i="3"/>
  <c r="B375" i="3" l="1"/>
  <c r="C375" i="3"/>
  <c r="A376" i="3"/>
  <c r="A377" i="3" l="1"/>
  <c r="C376" i="3"/>
  <c r="B376" i="3"/>
  <c r="A378" i="3" l="1"/>
  <c r="C377" i="3"/>
  <c r="B377" i="3"/>
  <c r="B378" i="3" l="1"/>
  <c r="A379" i="3"/>
  <c r="C378" i="3"/>
  <c r="C379" i="3" l="1"/>
  <c r="B379" i="3"/>
  <c r="A380" i="3"/>
  <c r="C380" i="3" l="1"/>
  <c r="A381" i="3"/>
  <c r="B380" i="3"/>
  <c r="A382" i="3" l="1"/>
  <c r="C381" i="3"/>
  <c r="B381" i="3"/>
  <c r="B382" i="3" l="1"/>
  <c r="A383" i="3"/>
  <c r="C382" i="3"/>
  <c r="A384" i="3" l="1"/>
  <c r="C383" i="3"/>
  <c r="B383" i="3"/>
  <c r="B384" i="3" l="1"/>
  <c r="A385" i="3"/>
  <c r="C384" i="3"/>
  <c r="A386" i="3" l="1"/>
  <c r="B385" i="3"/>
  <c r="C385" i="3"/>
  <c r="B386" i="3" l="1"/>
  <c r="C386" i="3"/>
  <c r="A387" i="3"/>
  <c r="C387" i="3" l="1"/>
  <c r="B387" i="3"/>
  <c r="A388" i="3"/>
  <c r="C388" i="3" l="1"/>
  <c r="B388" i="3"/>
  <c r="A389" i="3"/>
  <c r="A390" i="3" l="1"/>
  <c r="B389" i="3"/>
  <c r="C389" i="3"/>
  <c r="B390" i="3" l="1"/>
  <c r="A391" i="3"/>
  <c r="C390" i="3"/>
  <c r="B391" i="3" l="1"/>
  <c r="C391" i="3"/>
  <c r="A392" i="3"/>
  <c r="B392" i="3" l="1"/>
  <c r="C392" i="3"/>
  <c r="A393" i="3"/>
  <c r="A394" i="3" l="1"/>
  <c r="C393" i="3"/>
  <c r="B393" i="3"/>
  <c r="B394" i="3" l="1"/>
  <c r="A395" i="3"/>
  <c r="C394" i="3"/>
  <c r="C395" i="3" l="1"/>
  <c r="B395" i="3"/>
  <c r="A396" i="3"/>
  <c r="C396" i="3" l="1"/>
  <c r="B396" i="3"/>
  <c r="A397" i="3"/>
  <c r="A398" i="3" l="1"/>
  <c r="C397" i="3"/>
  <c r="B397" i="3"/>
  <c r="B398" i="3" l="1"/>
  <c r="A399" i="3"/>
  <c r="C398" i="3"/>
  <c r="C399" i="3" l="1"/>
  <c r="B399" i="3"/>
  <c r="A400" i="3"/>
  <c r="C400" i="3" l="1"/>
  <c r="B400" i="3"/>
  <c r="A401" i="3"/>
  <c r="A402" i="3" l="1"/>
  <c r="C401" i="3"/>
  <c r="B401" i="3"/>
  <c r="B402" i="3" l="1"/>
  <c r="C402" i="3"/>
</calcChain>
</file>

<file path=xl/sharedStrings.xml><?xml version="1.0" encoding="utf-8"?>
<sst xmlns="http://schemas.openxmlformats.org/spreadsheetml/2006/main" count="158" uniqueCount="67">
  <si>
    <t xml:space="preserve">Startår </t>
  </si>
  <si>
    <t xml:space="preserve">Startmåned </t>
  </si>
  <si>
    <t>Navn</t>
  </si>
  <si>
    <t>Nytårsdag</t>
  </si>
  <si>
    <t>Skærtorsdag</t>
  </si>
  <si>
    <t>Langfredag</t>
  </si>
  <si>
    <t>Påskedag</t>
  </si>
  <si>
    <t>2. påskedag</t>
  </si>
  <si>
    <t>Store Bededag</t>
  </si>
  <si>
    <t>Kristi Himmelfart</t>
  </si>
  <si>
    <t>Pinsedag</t>
  </si>
  <si>
    <t>2. pinsedag</t>
  </si>
  <si>
    <t>Grundlovsdag</t>
  </si>
  <si>
    <t>1. juledag</t>
  </si>
  <si>
    <t>2. juledag</t>
  </si>
  <si>
    <t>Nytårsaftens dag</t>
  </si>
  <si>
    <t>T</t>
  </si>
  <si>
    <t>a</t>
  </si>
  <si>
    <t>b</t>
  </si>
  <si>
    <t>c</t>
  </si>
  <si>
    <t>d</t>
  </si>
  <si>
    <t>e</t>
  </si>
  <si>
    <t>k</t>
  </si>
  <si>
    <t>p</t>
  </si>
  <si>
    <t>q</t>
  </si>
  <si>
    <t>M</t>
  </si>
  <si>
    <t>N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</si>
  <si>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</si>
  <si>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</si>
  <si>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</si>
  <si>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</si>
  <si>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</si>
  <si>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</si>
  <si>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</si>
  <si>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</si>
  <si>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</si>
  <si>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</si>
  <si>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</si>
  <si>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</si>
  <si>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Måneder</t>
  </si>
  <si>
    <t>Tal</t>
  </si>
  <si>
    <t>Dato år1</t>
  </si>
  <si>
    <t>Dato år2</t>
  </si>
  <si>
    <t>DD</t>
  </si>
  <si>
    <t>CR</t>
  </si>
  <si>
    <t>TB</t>
  </si>
  <si>
    <t>vagt</t>
  </si>
  <si>
    <t>bag</t>
  </si>
  <si>
    <t>Vagtplan</t>
  </si>
  <si>
    <t>KR</t>
  </si>
  <si>
    <t>Vinterferie</t>
  </si>
  <si>
    <t xml:space="preserve">Kan dette godkendes </t>
  </si>
  <si>
    <t xml:space="preserve">Vagtplan </t>
  </si>
  <si>
    <t>PÅSKEFERIE</t>
  </si>
  <si>
    <t xml:space="preserve">kr </t>
  </si>
  <si>
    <t>SOMMERFERIE</t>
  </si>
  <si>
    <t>SLUT SOMMERFERIE</t>
  </si>
  <si>
    <t>STORE BEDEDAG</t>
  </si>
  <si>
    <t>2 PINSEDAG</t>
  </si>
  <si>
    <t>PINSEDAG</t>
  </si>
  <si>
    <t>EFTERÅRSFERIE</t>
  </si>
  <si>
    <t>Vagt</t>
  </si>
  <si>
    <t>Bagvagt</t>
  </si>
  <si>
    <t>Dato</t>
  </si>
  <si>
    <t>Ugedag</t>
  </si>
  <si>
    <t>Skabelon for vagtplan</t>
  </si>
  <si>
    <t>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</si>
</sst>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ddd"/>
    <numFmt numFmtId="166" formatCode="d"/>
  </numFmts>
  <fonts count="4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Verdana"/>
      <family val="2"/>
    </font>
    <font>
      <sz val="11"/>
      <color theme="0"/>
      <name val="Verdana"/>
      <family val="2"/>
    </font>
    <font>
      <sz val="11"/>
      <color theme="3"/>
      <name val="Verdana"/>
      <family val="2"/>
    </font>
    <font>
      <b/>
      <sz val="10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indexed="8"/>
      <name val="Verdana"/>
      <family val="2"/>
    </font>
    <font>
      <b/>
      <i/>
      <sz val="28"/>
      <color theme="8"/>
      <name val="Verdana"/>
      <family val="2"/>
    </font>
    <font>
      <b/>
      <i/>
      <sz val="18"/>
      <color theme="8"/>
      <name val="Verdana"/>
      <family val="2"/>
    </font>
    <font>
      <b/>
      <i/>
      <sz val="36"/>
      <color theme="3"/>
      <name val="Verdana"/>
      <family val="2"/>
    </font>
    <font>
      <b/>
      <sz val="16"/>
      <color theme="0"/>
      <name val="Verdana"/>
      <family val="2"/>
    </font>
    <font>
      <sz val="8"/>
      <color theme="0"/>
      <name val="Arial Narrow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10"/>
      <color indexed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color theme="0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Arial Narrow"/>
      <family val="2"/>
    </font>
    <font>
      <sz val="12"/>
      <name val="Verdana"/>
      <family val="2"/>
    </font>
    <font>
      <b/>
      <i/>
      <sz val="28"/>
      <color theme="0"/>
      <name val="Verdana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4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ont="0" applyFill="0" applyBorder="0" applyAlignment="0" applyProtection="0"/>
  </cellStyleXfs>
  <cellXfs count="74">
    <xf numFmtId="0" fontId="0" fillId="0" borderId="0" xfId="0"/>
    <xf numFmtId="0" fontId="19" fillId="0" borderId="0" xfId="0" applyFont="1"/>
    <xf numFmtId="14" fontId="0" fillId="0" borderId="0" xfId="0" applyNumberFormat="1"/>
    <xf numFmtId="0" fontId="20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20" fillId="0" borderId="0" xfId="42" applyFont="1" applyProtection="1">
      <protection hidden="1"/>
    </xf>
    <xf numFmtId="0" fontId="22" fillId="0" borderId="0" xfId="42" applyFont="1" applyProtection="1">
      <protection hidden="1"/>
    </xf>
    <xf numFmtId="0" fontId="23" fillId="0" borderId="0" xfId="0" applyFont="1" applyAlignment="1" applyProtection="1">
      <alignment horizontal="right"/>
      <protection hidden="1"/>
    </xf>
    <xf numFmtId="0" fontId="24" fillId="0" borderId="10" xfId="0" applyFont="1" applyBorder="1" applyProtection="1">
      <protection locked="0"/>
    </xf>
    <xf numFmtId="0" fontId="21" fillId="0" borderId="0" xfId="42" applyFont="1" applyProtection="1">
      <protection hidden="1"/>
    </xf>
    <xf numFmtId="0" fontId="24" fillId="0" borderId="10" xfId="42" applyFont="1" applyBorder="1" applyAlignment="1" applyProtection="1">
      <alignment horizontal="right"/>
      <protection locked="0"/>
    </xf>
    <xf numFmtId="0" fontId="25" fillId="0" borderId="0" xfId="0" applyFont="1" applyAlignment="1" applyProtection="1">
      <alignment horizontal="right" indent="1"/>
      <protection hidden="1"/>
    </xf>
    <xf numFmtId="0" fontId="26" fillId="0" borderId="0" xfId="42" applyFont="1" applyAlignment="1" applyProtection="1">
      <alignment vertical="center"/>
      <protection hidden="1"/>
    </xf>
    <xf numFmtId="0" fontId="27" fillId="0" borderId="0" xfId="42" applyFont="1" applyAlignment="1" applyProtection="1">
      <alignment vertical="center"/>
      <protection hidden="1"/>
    </xf>
    <xf numFmtId="164" fontId="29" fillId="33" borderId="22" xfId="42" applyNumberFormat="1" applyFont="1" applyFill="1" applyBorder="1" applyAlignment="1" applyProtection="1">
      <alignment horizontal="center" vertical="center"/>
      <protection hidden="1"/>
    </xf>
    <xf numFmtId="164" fontId="29" fillId="33" borderId="12" xfId="0" applyNumberFormat="1" applyFont="1" applyFill="1" applyBorder="1" applyAlignment="1" applyProtection="1">
      <alignment horizontal="center" vertical="center"/>
      <protection hidden="1"/>
    </xf>
    <xf numFmtId="164" fontId="30" fillId="33" borderId="10" xfId="0" applyNumberFormat="1" applyFont="1" applyFill="1" applyBorder="1" applyAlignment="1" applyProtection="1">
      <alignment horizontal="center" vertical="center" wrapText="1"/>
      <protection hidden="1"/>
    </xf>
    <xf numFmtId="164" fontId="29" fillId="33" borderId="12" xfId="42" applyNumberFormat="1" applyFont="1" applyFill="1" applyBorder="1" applyAlignment="1" applyProtection="1">
      <alignment horizontal="center" vertical="center"/>
      <protection hidden="1"/>
    </xf>
    <xf numFmtId="164" fontId="29" fillId="33" borderId="16" xfId="0" applyNumberFormat="1" applyFont="1" applyFill="1" applyBorder="1" applyAlignment="1" applyProtection="1">
      <alignment horizontal="center" vertical="center"/>
      <protection hidden="1"/>
    </xf>
    <xf numFmtId="164" fontId="29" fillId="33" borderId="15" xfId="42" applyNumberFormat="1" applyFont="1" applyFill="1" applyBorder="1" applyAlignment="1" applyProtection="1">
      <alignment horizontal="center" vertical="center"/>
      <protection hidden="1"/>
    </xf>
    <xf numFmtId="164" fontId="29" fillId="33" borderId="23" xfId="0" applyNumberFormat="1" applyFont="1" applyFill="1" applyBorder="1" applyAlignment="1" applyProtection="1">
      <alignment horizontal="center" vertical="center"/>
      <protection hidden="1"/>
    </xf>
    <xf numFmtId="165" fontId="31" fillId="0" borderId="17" xfId="42" applyNumberFormat="1" applyFont="1" applyBorder="1" applyAlignment="1" applyProtection="1">
      <alignment vertical="center"/>
      <protection hidden="1"/>
    </xf>
    <xf numFmtId="166" fontId="31" fillId="0" borderId="18" xfId="42" applyNumberFormat="1" applyFont="1" applyBorder="1" applyAlignment="1" applyProtection="1">
      <alignment horizontal="left" vertical="center"/>
      <protection hidden="1"/>
    </xf>
    <xf numFmtId="0" fontId="32" fillId="0" borderId="18" xfId="42" applyFont="1" applyBorder="1" applyAlignment="1" applyProtection="1">
      <alignment vertical="center"/>
      <protection locked="0"/>
    </xf>
    <xf numFmtId="166" fontId="31" fillId="0" borderId="19" xfId="42" applyNumberFormat="1" applyFont="1" applyBorder="1" applyAlignment="1" applyProtection="1">
      <alignment vertical="center"/>
      <protection hidden="1"/>
    </xf>
    <xf numFmtId="0" fontId="32" fillId="36" borderId="18" xfId="42" applyFont="1" applyFill="1" applyBorder="1" applyAlignment="1" applyProtection="1">
      <alignment vertical="center"/>
      <protection locked="0"/>
    </xf>
    <xf numFmtId="0" fontId="31" fillId="0" borderId="20" xfId="42" applyFont="1" applyBorder="1" applyAlignment="1" applyProtection="1">
      <alignment vertical="center"/>
      <protection hidden="1"/>
    </xf>
    <xf numFmtId="165" fontId="31" fillId="0" borderId="21" xfId="42" applyNumberFormat="1" applyFont="1" applyBorder="1" applyAlignment="1" applyProtection="1">
      <alignment vertical="center"/>
      <protection hidden="1"/>
    </xf>
    <xf numFmtId="0" fontId="31" fillId="0" borderId="19" xfId="42" applyFont="1" applyBorder="1" applyAlignment="1" applyProtection="1">
      <alignment vertical="center"/>
      <protection hidden="1"/>
    </xf>
    <xf numFmtId="0" fontId="31" fillId="36" borderId="19" xfId="42" applyFont="1" applyFill="1" applyBorder="1" applyAlignment="1" applyProtection="1">
      <alignment vertical="center"/>
      <protection hidden="1"/>
    </xf>
    <xf numFmtId="165" fontId="31" fillId="36" borderId="17" xfId="42" applyNumberFormat="1" applyFont="1" applyFill="1" applyBorder="1" applyAlignment="1" applyProtection="1">
      <alignment vertical="center"/>
      <protection hidden="1"/>
    </xf>
    <xf numFmtId="166" fontId="31" fillId="36" borderId="18" xfId="42" applyNumberFormat="1" applyFont="1" applyFill="1" applyBorder="1" applyAlignment="1" applyProtection="1">
      <alignment horizontal="left" vertical="center"/>
      <protection hidden="1"/>
    </xf>
    <xf numFmtId="0" fontId="31" fillId="36" borderId="20" xfId="42" applyFont="1" applyFill="1" applyBorder="1" applyAlignment="1" applyProtection="1">
      <alignment vertical="center"/>
      <protection hidden="1"/>
    </xf>
    <xf numFmtId="165" fontId="31" fillId="36" borderId="21" xfId="42" applyNumberFormat="1" applyFont="1" applyFill="1" applyBorder="1" applyAlignment="1" applyProtection="1">
      <alignment vertical="center"/>
      <protection hidden="1"/>
    </xf>
    <xf numFmtId="0" fontId="33" fillId="0" borderId="0" xfId="42" applyFont="1" applyAlignment="1" applyProtection="1">
      <alignment wrapText="1"/>
      <protection hidden="1"/>
    </xf>
    <xf numFmtId="166" fontId="34" fillId="36" borderId="10" xfId="42" applyNumberFormat="1" applyFont="1" applyFill="1" applyBorder="1" applyAlignment="1" applyProtection="1">
      <alignment horizontal="left" vertical="center"/>
      <protection hidden="1"/>
    </xf>
    <xf numFmtId="0" fontId="35" fillId="36" borderId="18" xfId="42" applyFont="1" applyFill="1" applyBorder="1" applyAlignment="1" applyProtection="1">
      <alignment vertical="center"/>
      <protection locked="0"/>
    </xf>
    <xf numFmtId="0" fontId="36" fillId="36" borderId="18" xfId="42" applyFont="1" applyFill="1" applyBorder="1" applyAlignment="1" applyProtection="1">
      <alignment vertical="center"/>
      <protection locked="0"/>
    </xf>
    <xf numFmtId="166" fontId="31" fillId="36" borderId="10" xfId="42" applyNumberFormat="1" applyFont="1" applyFill="1" applyBorder="1" applyAlignment="1" applyProtection="1">
      <alignment horizontal="left" vertical="center"/>
      <protection hidden="1"/>
    </xf>
    <xf numFmtId="0" fontId="37" fillId="34" borderId="17" xfId="0" applyFont="1" applyFill="1" applyBorder="1" applyProtection="1">
      <protection hidden="1"/>
    </xf>
    <xf numFmtId="0" fontId="38" fillId="34" borderId="18" xfId="0" applyFont="1" applyFill="1" applyBorder="1" applyProtection="1">
      <protection hidden="1"/>
    </xf>
    <xf numFmtId="0" fontId="37" fillId="34" borderId="19" xfId="0" applyFont="1" applyFill="1" applyBorder="1" applyAlignment="1" applyProtection="1">
      <alignment horizontal="right"/>
      <protection hidden="1"/>
    </xf>
    <xf numFmtId="0" fontId="39" fillId="0" borderId="0" xfId="0" applyFont="1" applyProtection="1">
      <protection hidden="1"/>
    </xf>
    <xf numFmtId="0" fontId="32" fillId="36" borderId="18" xfId="42" applyFont="1" applyFill="1" applyBorder="1" applyAlignment="1" applyProtection="1">
      <alignment vertical="center"/>
      <protection hidden="1"/>
    </xf>
    <xf numFmtId="166" fontId="31" fillId="36" borderId="19" xfId="42" applyNumberFormat="1" applyFont="1" applyFill="1" applyBorder="1" applyAlignment="1" applyProtection="1">
      <alignment vertical="center"/>
      <protection hidden="1"/>
    </xf>
    <xf numFmtId="165" fontId="31" fillId="37" borderId="21" xfId="42" applyNumberFormat="1" applyFont="1" applyFill="1" applyBorder="1" applyAlignment="1" applyProtection="1">
      <alignment vertical="center"/>
      <protection hidden="1"/>
    </xf>
    <xf numFmtId="166" fontId="31" fillId="37" borderId="18" xfId="42" applyNumberFormat="1" applyFont="1" applyFill="1" applyBorder="1" applyAlignment="1" applyProtection="1">
      <alignment horizontal="left" vertical="center"/>
      <protection hidden="1"/>
    </xf>
    <xf numFmtId="0" fontId="31" fillId="37" borderId="20" xfId="42" applyFont="1" applyFill="1" applyBorder="1" applyAlignment="1" applyProtection="1">
      <alignment vertical="center"/>
      <protection hidden="1"/>
    </xf>
    <xf numFmtId="165" fontId="34" fillId="36" borderId="21" xfId="42" applyNumberFormat="1" applyFont="1" applyFill="1" applyBorder="1" applyAlignment="1" applyProtection="1">
      <alignment vertical="center"/>
      <protection hidden="1"/>
    </xf>
    <xf numFmtId="166" fontId="34" fillId="36" borderId="18" xfId="42" applyNumberFormat="1" applyFont="1" applyFill="1" applyBorder="1" applyAlignment="1" applyProtection="1">
      <alignment horizontal="left" vertical="center"/>
      <protection hidden="1"/>
    </xf>
    <xf numFmtId="0" fontId="37" fillId="34" borderId="13" xfId="0" applyFont="1" applyFill="1" applyBorder="1" applyProtection="1">
      <protection hidden="1"/>
    </xf>
    <xf numFmtId="0" fontId="38" fillId="34" borderId="11" xfId="0" applyFont="1" applyFill="1" applyBorder="1" applyProtection="1">
      <protection hidden="1"/>
    </xf>
    <xf numFmtId="0" fontId="37" fillId="34" borderId="14" xfId="0" applyFont="1" applyFill="1" applyBorder="1" applyAlignment="1" applyProtection="1">
      <alignment horizontal="right"/>
      <protection hidden="1"/>
    </xf>
    <xf numFmtId="0" fontId="38" fillId="36" borderId="11" xfId="0" applyFont="1" applyFill="1" applyBorder="1" applyProtection="1">
      <protection hidden="1"/>
    </xf>
    <xf numFmtId="0" fontId="40" fillId="0" borderId="0" xfId="42" applyFont="1" applyAlignment="1" applyProtection="1">
      <alignment horizontal="left"/>
      <protection hidden="1"/>
    </xf>
    <xf numFmtId="0" fontId="34" fillId="36" borderId="20" xfId="42" applyFont="1" applyFill="1" applyBorder="1" applyAlignment="1" applyProtection="1">
      <alignment vertical="center"/>
      <protection hidden="1"/>
    </xf>
    <xf numFmtId="0" fontId="31" fillId="35" borderId="20" xfId="42" applyFont="1" applyFill="1" applyBorder="1" applyAlignment="1" applyProtection="1">
      <alignment vertical="center"/>
      <protection hidden="1"/>
    </xf>
    <xf numFmtId="0" fontId="31" fillId="35" borderId="19" xfId="42" applyFont="1" applyFill="1" applyBorder="1" applyAlignment="1" applyProtection="1">
      <alignment vertical="center"/>
      <protection hidden="1"/>
    </xf>
    <xf numFmtId="0" fontId="41" fillId="36" borderId="0" xfId="42" applyFont="1" applyFill="1" applyAlignment="1" applyProtection="1">
      <alignment vertical="center"/>
      <protection hidden="1"/>
    </xf>
    <xf numFmtId="0" fontId="32" fillId="38" borderId="18" xfId="42" applyFont="1" applyFill="1" applyBorder="1" applyAlignment="1" applyProtection="1">
      <alignment vertical="center"/>
      <protection locked="0"/>
    </xf>
    <xf numFmtId="0" fontId="25" fillId="0" borderId="0" xfId="42" applyFont="1" applyProtection="1">
      <protection hidden="1"/>
    </xf>
    <xf numFmtId="0" fontId="42" fillId="0" borderId="0" xfId="42" applyFont="1" applyProtection="1">
      <protection hidden="1"/>
    </xf>
    <xf numFmtId="0" fontId="44" fillId="0" borderId="0" xfId="0" applyFont="1"/>
    <xf numFmtId="0" fontId="28" fillId="0" borderId="0" xfId="42" applyFont="1" applyAlignment="1" applyProtection="1">
      <alignment horizontal="right" vertical="center"/>
      <protection hidden="1"/>
    </xf>
    <xf numFmtId="164" fontId="29" fillId="33" borderId="15" xfId="42" applyNumberFormat="1" applyFont="1" applyFill="1" applyBorder="1" applyAlignment="1" applyProtection="1">
      <alignment horizontal="center" vertical="center"/>
      <protection hidden="1"/>
    </xf>
    <xf numFmtId="164" fontId="29" fillId="33" borderId="12" xfId="0" applyNumberFormat="1" applyFont="1" applyFill="1" applyBorder="1" applyAlignment="1" applyProtection="1">
      <alignment horizontal="center" vertical="center"/>
      <protection hidden="1"/>
    </xf>
    <xf numFmtId="164" fontId="29" fillId="33" borderId="12" xfId="42" applyNumberFormat="1" applyFont="1" applyFill="1" applyBorder="1" applyAlignment="1" applyProtection="1">
      <alignment horizontal="center" vertical="center"/>
      <protection hidden="1"/>
    </xf>
    <xf numFmtId="164" fontId="29" fillId="33" borderId="16" xfId="0" applyNumberFormat="1" applyFont="1" applyFill="1" applyBorder="1" applyAlignment="1" applyProtection="1">
      <alignment horizontal="center" vertical="center"/>
      <protection hidden="1"/>
    </xf>
    <xf numFmtId="164" fontId="29" fillId="33" borderId="17" xfId="42" applyNumberFormat="1" applyFont="1" applyFill="1" applyBorder="1" applyAlignment="1" applyProtection="1">
      <alignment horizontal="center" vertical="center"/>
      <protection hidden="1"/>
    </xf>
    <xf numFmtId="164" fontId="29" fillId="33" borderId="18" xfId="0" applyNumberFormat="1" applyFont="1" applyFill="1" applyBorder="1" applyAlignment="1" applyProtection="1">
      <alignment horizontal="center" vertical="center"/>
      <protection hidden="1"/>
    </xf>
    <xf numFmtId="164" fontId="29" fillId="33" borderId="20" xfId="0" applyNumberFormat="1" applyFont="1" applyFill="1" applyBorder="1" applyAlignment="1" applyProtection="1">
      <alignment horizontal="center" vertical="center"/>
      <protection hidden="1"/>
    </xf>
    <xf numFmtId="164" fontId="29" fillId="33" borderId="21" xfId="42" applyNumberFormat="1" applyFont="1" applyFill="1" applyBorder="1" applyAlignment="1" applyProtection="1">
      <alignment horizontal="center" vertical="center"/>
      <protection hidden="1"/>
    </xf>
    <xf numFmtId="164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0" fillId="35" borderId="0" xfId="0" applyFill="1"/>
  </cellXfs>
  <cellStyles count="43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Default" xfId="42" xr:uid="{00000000-0005-0000-0000-000015000000}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 customBuiltin="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870"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theme="8"/>
      </font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theme="8"/>
      </font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rgb="FFFF33CC"/>
        </patternFill>
      </fill>
    </dxf>
    <dxf>
      <fill>
        <patternFill>
          <bgColor theme="7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ont>
        <color theme="8"/>
      </font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theme="8"/>
      </font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vin\DROPBOX\VAGT\Vagt%20Kalender%202019%20i%20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"/>
      <sheetName val=" "/>
    </sheetNames>
    <sheetDataSet>
      <sheetData sheetId="0" refreshError="1"/>
      <sheetData sheetId="1" refreshError="1">
        <row r="2">
          <cell r="A2">
            <v>43466</v>
          </cell>
          <cell r="B2" t="str">
            <v>Nytårsdag</v>
          </cell>
        </row>
        <row r="3">
          <cell r="A3">
            <v>43573</v>
          </cell>
          <cell r="B3" t="str">
            <v>Skærtorsdag</v>
          </cell>
        </row>
        <row r="4">
          <cell r="A4">
            <v>43574</v>
          </cell>
          <cell r="B4" t="str">
            <v>Langfredag</v>
          </cell>
        </row>
        <row r="5">
          <cell r="A5">
            <v>43576</v>
          </cell>
          <cell r="B5" t="str">
            <v>Påskedag</v>
          </cell>
        </row>
        <row r="6">
          <cell r="A6">
            <v>43577</v>
          </cell>
          <cell r="B6" t="str">
            <v>2. påskedag</v>
          </cell>
        </row>
        <row r="7">
          <cell r="A7">
            <v>43602</v>
          </cell>
          <cell r="B7" t="str">
            <v>Store Bededag</v>
          </cell>
        </row>
        <row r="8">
          <cell r="A8">
            <v>43615</v>
          </cell>
          <cell r="B8" t="str">
            <v>Kristi Himmelfart</v>
          </cell>
        </row>
        <row r="9">
          <cell r="A9">
            <v>43625</v>
          </cell>
          <cell r="B9" t="str">
            <v>Pinsedag</v>
          </cell>
        </row>
        <row r="10">
          <cell r="A10">
            <v>43626</v>
          </cell>
          <cell r="B10" t="str">
            <v>2. pinsedag</v>
          </cell>
        </row>
        <row r="11">
          <cell r="A11">
            <v>43621</v>
          </cell>
          <cell r="B11" t="str">
            <v>Grundlovsdag</v>
          </cell>
        </row>
        <row r="12">
          <cell r="A12">
            <v>43824</v>
          </cell>
          <cell r="B12" t="str">
            <v>1. juledag</v>
          </cell>
        </row>
        <row r="13">
          <cell r="A13">
            <v>43825</v>
          </cell>
          <cell r="B13" t="str">
            <v>2. juledag</v>
          </cell>
        </row>
        <row r="14">
          <cell r="A14">
            <v>43830</v>
          </cell>
          <cell r="B14" t="str">
            <v>Nytårsaftens dag</v>
          </cell>
        </row>
        <row r="15">
          <cell r="A15" t="str">
            <v>Dato år2</v>
          </cell>
        </row>
        <row r="16">
          <cell r="A16">
            <v>43831</v>
          </cell>
          <cell r="B16" t="str">
            <v>Nytårsdag</v>
          </cell>
        </row>
        <row r="17">
          <cell r="A17">
            <v>43939</v>
          </cell>
          <cell r="B17" t="str">
            <v>Skærtorsdag</v>
          </cell>
        </row>
        <row r="18">
          <cell r="A18">
            <v>43940</v>
          </cell>
          <cell r="B18" t="str">
            <v>Langfredag</v>
          </cell>
        </row>
        <row r="19">
          <cell r="A19">
            <v>43942</v>
          </cell>
          <cell r="B19" t="str">
            <v>Påskedag</v>
          </cell>
        </row>
        <row r="20">
          <cell r="A20">
            <v>43943</v>
          </cell>
          <cell r="B20" t="str">
            <v>2. påskedag</v>
          </cell>
        </row>
        <row r="21">
          <cell r="A21">
            <v>43968</v>
          </cell>
          <cell r="B21" t="str">
            <v>Store Bededag</v>
          </cell>
        </row>
        <row r="22">
          <cell r="A22">
            <v>43981</v>
          </cell>
          <cell r="B22" t="str">
            <v>Kristi Himmelfart</v>
          </cell>
        </row>
        <row r="23">
          <cell r="A23">
            <v>43991</v>
          </cell>
          <cell r="B23" t="str">
            <v>Pinsedag</v>
          </cell>
        </row>
        <row r="24">
          <cell r="A24">
            <v>43992</v>
          </cell>
          <cell r="B24" t="str">
            <v>2. pinsedag</v>
          </cell>
        </row>
        <row r="25">
          <cell r="A25">
            <v>43987</v>
          </cell>
          <cell r="B25" t="str">
            <v>Grundlovsdag</v>
          </cell>
        </row>
        <row r="26">
          <cell r="A26">
            <v>44190</v>
          </cell>
          <cell r="B26" t="str">
            <v>1. juledag</v>
          </cell>
        </row>
        <row r="27">
          <cell r="A27">
            <v>44191</v>
          </cell>
          <cell r="B27" t="str">
            <v>2. juledag</v>
          </cell>
        </row>
        <row r="28">
          <cell r="A28">
            <v>44196</v>
          </cell>
          <cell r="B28" t="str">
            <v>Nytårsaftens dag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M96"/>
  <sheetViews>
    <sheetView workbookViewId="0"/>
  </sheetViews>
  <sheetFormatPr defaultColWidth="0" defaultRowHeight="13.8" zeroHeight="1" x14ac:dyDescent="0.25"/>
  <cols>
    <col min="1" max="1" width="7.33203125" style="5" customWidth="1"/>
    <col min="2" max="2" width="4.6640625" style="5" customWidth="1"/>
    <col min="3" max="3" width="3.5546875" style="5" customWidth="1"/>
    <col min="4" max="4" width="4.88671875" style="5" customWidth="1"/>
    <col min="5" max="5" width="4.33203125" style="5" customWidth="1"/>
    <col min="6" max="6" width="15.44140625" style="5" customWidth="1"/>
    <col min="7" max="7" width="3.33203125" style="5" customWidth="1"/>
    <col min="8" max="8" width="4.88671875" style="5" customWidth="1"/>
    <col min="9" max="9" width="3.5546875" style="5" customWidth="1"/>
    <col min="10" max="10" width="4.44140625" style="5" customWidth="1"/>
    <col min="11" max="11" width="5" style="5" customWidth="1"/>
    <col min="12" max="12" width="15.44140625" style="5" customWidth="1"/>
    <col min="13" max="13" width="3.33203125" style="5" customWidth="1"/>
    <col min="14" max="14" width="4.5546875" style="5" customWidth="1"/>
    <col min="15" max="15" width="3.5546875" style="5" customWidth="1"/>
    <col min="16" max="16" width="4.88671875" style="5" customWidth="1"/>
    <col min="17" max="17" width="4.33203125" style="5" customWidth="1"/>
    <col min="18" max="18" width="15.44140625" style="5" customWidth="1"/>
    <col min="19" max="19" width="3.33203125" style="5" bestFit="1" customWidth="1"/>
    <col min="20" max="20" width="4.5546875" style="5" customWidth="1"/>
    <col min="21" max="21" width="3.5546875" style="5" customWidth="1"/>
    <col min="22" max="23" width="4.6640625" style="5" customWidth="1"/>
    <col min="24" max="24" width="15.44140625" style="5" customWidth="1"/>
    <col min="25" max="25" width="3.33203125" style="5" bestFit="1" customWidth="1"/>
    <col min="26" max="26" width="4.33203125" style="5" customWidth="1"/>
    <col min="27" max="27" width="3.5546875" style="5" customWidth="1"/>
    <col min="28" max="28" width="4.33203125" style="5" customWidth="1"/>
    <col min="29" max="29" width="3.5546875" style="5" customWidth="1"/>
    <col min="30" max="30" width="15.44140625" style="5" customWidth="1"/>
    <col min="31" max="31" width="4.109375" style="5" bestFit="1" customWidth="1"/>
    <col min="32" max="32" width="4.33203125" style="5" customWidth="1"/>
    <col min="33" max="33" width="3.5546875" style="5" customWidth="1"/>
    <col min="34" max="35" width="4.6640625" style="5" customWidth="1"/>
    <col min="36" max="36" width="15.44140625" style="5" customWidth="1"/>
    <col min="37" max="37" width="3.33203125" style="5" bestFit="1" customWidth="1"/>
    <col min="38" max="38" width="12.33203125" style="5" bestFit="1" customWidth="1"/>
    <col min="39" max="39" width="12.33203125" style="5" hidden="1" customWidth="1"/>
    <col min="40" max="16384" width="9.109375" style="5" hidden="1"/>
  </cols>
  <sheetData>
    <row r="1" spans="1:39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 t="s">
        <v>44</v>
      </c>
      <c r="AF1" s="4"/>
      <c r="AG1" s="4">
        <v>3</v>
      </c>
      <c r="AH1" s="4">
        <v>6</v>
      </c>
      <c r="AI1" s="4"/>
      <c r="AJ1" s="3"/>
      <c r="AK1" s="3"/>
      <c r="AL1" s="3"/>
      <c r="AM1" s="3"/>
    </row>
    <row r="2" spans="1:39" x14ac:dyDescent="0.25">
      <c r="B2" s="6"/>
      <c r="C2" s="7" t="s">
        <v>0</v>
      </c>
      <c r="D2" s="7"/>
      <c r="E2" s="7"/>
      <c r="F2" s="8">
        <v>2021</v>
      </c>
      <c r="G2" s="3"/>
      <c r="H2" s="3"/>
      <c r="I2" s="3"/>
      <c r="J2" s="3"/>
      <c r="K2" s="3"/>
      <c r="R2" s="60"/>
      <c r="AE2" s="9" t="s">
        <v>43</v>
      </c>
      <c r="AF2" s="9"/>
      <c r="AG2" s="9">
        <v>3</v>
      </c>
      <c r="AH2" s="9">
        <v>6</v>
      </c>
      <c r="AI2" s="9"/>
      <c r="AK2" s="3"/>
      <c r="AL2" s="3"/>
      <c r="AM2" s="3"/>
    </row>
    <row r="3" spans="1:39" x14ac:dyDescent="0.25">
      <c r="B3" s="6"/>
      <c r="C3" s="7" t="s">
        <v>1</v>
      </c>
      <c r="D3" s="7"/>
      <c r="E3" s="7"/>
      <c r="F3" s="10" t="s">
        <v>27</v>
      </c>
      <c r="G3" s="3"/>
      <c r="H3" s="3"/>
      <c r="I3" s="3"/>
      <c r="J3" s="3"/>
      <c r="K3" s="3"/>
      <c r="L3" s="4">
        <f>IF(F4=12,F2+1,F2)</f>
        <v>2021</v>
      </c>
      <c r="M3" s="3"/>
      <c r="N3" s="3"/>
      <c r="O3" s="3"/>
      <c r="P3" s="3"/>
      <c r="Q3" s="3"/>
      <c r="R3" s="4">
        <f>IF(L4=12,L3+1,L3)</f>
        <v>2021</v>
      </c>
      <c r="S3" s="3"/>
      <c r="T3" s="3"/>
      <c r="U3" s="3"/>
      <c r="V3" s="3"/>
      <c r="W3" s="3"/>
      <c r="X3" s="4">
        <f>IF(R4=12,R3+1,R3)</f>
        <v>2021</v>
      </c>
      <c r="Y3" s="3"/>
      <c r="Z3" s="3"/>
      <c r="AA3" s="3"/>
      <c r="AB3" s="3"/>
      <c r="AC3" s="3"/>
      <c r="AD3" s="4">
        <f>IF(X4=12,X3+1,X3)</f>
        <v>2021</v>
      </c>
      <c r="AE3" s="4" t="s">
        <v>45</v>
      </c>
      <c r="AF3" s="4"/>
      <c r="AG3" s="4">
        <v>4</v>
      </c>
      <c r="AH3" s="4">
        <v>6</v>
      </c>
      <c r="AI3" s="4"/>
      <c r="AJ3" s="4">
        <f>IF(AD4=12,AD3+1,AD3)</f>
        <v>2021</v>
      </c>
      <c r="AK3" s="3"/>
      <c r="AL3" s="3"/>
      <c r="AM3" s="3"/>
    </row>
    <row r="4" spans="1:39" ht="8.25" customHeight="1" x14ac:dyDescent="0.25">
      <c r="C4" s="11"/>
      <c r="D4" s="11"/>
      <c r="E4" s="11"/>
      <c r="F4" s="4">
        <f>VLOOKUP(F3,' '!F2:G13,2,FALSE)</f>
        <v>1</v>
      </c>
      <c r="G4" s="3"/>
      <c r="H4" s="3"/>
      <c r="I4" s="3"/>
      <c r="J4" s="3"/>
      <c r="K4" s="3"/>
      <c r="L4" s="4">
        <f>IF(F4=12,1,F4+1)</f>
        <v>2</v>
      </c>
      <c r="M4" s="3"/>
      <c r="N4" s="3"/>
      <c r="O4" s="3"/>
      <c r="P4" s="3"/>
      <c r="Q4" s="3"/>
      <c r="R4" s="4">
        <f>IF(L4=12,1,L4+1)</f>
        <v>3</v>
      </c>
      <c r="S4" s="3"/>
      <c r="T4" s="3"/>
      <c r="U4" s="3"/>
      <c r="V4" s="3"/>
      <c r="W4" s="3"/>
      <c r="X4" s="4">
        <f>IF(R4=12,1,R4+1)</f>
        <v>4</v>
      </c>
      <c r="Y4" s="3"/>
      <c r="Z4" s="3"/>
      <c r="AA4" s="3"/>
      <c r="AB4" s="3"/>
      <c r="AC4" s="3"/>
      <c r="AD4" s="4">
        <f>IF(X4=12,1,X4+1)</f>
        <v>5</v>
      </c>
      <c r="AE4" s="4" t="s">
        <v>49</v>
      </c>
      <c r="AF4" s="4"/>
      <c r="AG4" s="4">
        <v>4</v>
      </c>
      <c r="AH4" s="4">
        <v>8</v>
      </c>
      <c r="AI4" s="4"/>
      <c r="AJ4" s="4">
        <f>IF(AD4=12,1,AD4+1)</f>
        <v>6</v>
      </c>
      <c r="AK4" s="3"/>
      <c r="AL4" s="3"/>
      <c r="AM4" s="3"/>
    </row>
    <row r="5" spans="1:39" ht="35.25" customHeight="1" x14ac:dyDescent="0.25">
      <c r="B5" s="12"/>
      <c r="C5" s="13" t="s">
        <v>52</v>
      </c>
      <c r="D5" s="13"/>
      <c r="E5" s="13"/>
      <c r="F5" s="13"/>
      <c r="G5" s="13"/>
      <c r="H5" s="13"/>
      <c r="I5" s="13"/>
      <c r="J5" s="13"/>
      <c r="K5" s="13"/>
      <c r="L5" s="58" t="s">
        <v>51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12"/>
      <c r="X5" s="12"/>
      <c r="Y5" s="12"/>
      <c r="Z5" s="63">
        <v>2021</v>
      </c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3"/>
      <c r="AM5" s="3"/>
    </row>
    <row r="6" spans="1:39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21.75" customHeight="1" x14ac:dyDescent="0.25">
      <c r="B7" s="68" t="str">
        <f>PROPER(TEXT(DATE($F$2,F4,1),"mmmm"))</f>
        <v>Januar</v>
      </c>
      <c r="C7" s="69"/>
      <c r="D7" s="69"/>
      <c r="E7" s="69"/>
      <c r="F7" s="69"/>
      <c r="G7" s="70"/>
      <c r="H7" s="71" t="str">
        <f>PROPER(TEXT(DATE($F$2,L4,1),"mmmm"))</f>
        <v>Februar</v>
      </c>
      <c r="I7" s="69"/>
      <c r="J7" s="69"/>
      <c r="K7" s="69"/>
      <c r="L7" s="69"/>
      <c r="M7" s="70"/>
      <c r="N7" s="71" t="str">
        <f>PROPER(TEXT(DATE($F$2,R4,1),"mmmm"))</f>
        <v>Marts</v>
      </c>
      <c r="O7" s="69"/>
      <c r="P7" s="69"/>
      <c r="Q7" s="69"/>
      <c r="R7" s="69"/>
      <c r="S7" s="70"/>
      <c r="T7" s="71" t="str">
        <f>PROPER(TEXT(DATE($F$2,X4,1),"mmmm"))</f>
        <v>April</v>
      </c>
      <c r="U7" s="69"/>
      <c r="V7" s="69"/>
      <c r="W7" s="69"/>
      <c r="X7" s="69"/>
      <c r="Y7" s="70"/>
      <c r="Z7" s="71" t="str">
        <f>PROPER(TEXT(DATE($F$2,AD4,1),"mmmm"))</f>
        <v>Maj</v>
      </c>
      <c r="AA7" s="69"/>
      <c r="AB7" s="69"/>
      <c r="AC7" s="69"/>
      <c r="AD7" s="69"/>
      <c r="AE7" s="70"/>
      <c r="AF7" s="71" t="str">
        <f>PROPER(TEXT(DATE($F$2,AJ4,1),"mmmm"))</f>
        <v>Juni</v>
      </c>
      <c r="AG7" s="69"/>
      <c r="AH7" s="69"/>
      <c r="AI7" s="69"/>
      <c r="AJ7" s="69"/>
      <c r="AK7" s="72"/>
    </row>
    <row r="8" spans="1:39" ht="21.75" customHeight="1" x14ac:dyDescent="0.25">
      <c r="B8" s="14"/>
      <c r="C8" s="15"/>
      <c r="D8" s="16" t="s">
        <v>46</v>
      </c>
      <c r="E8" s="16" t="s">
        <v>47</v>
      </c>
      <c r="F8" s="15"/>
      <c r="G8" s="15"/>
      <c r="H8" s="17"/>
      <c r="I8" s="15"/>
      <c r="J8" s="16" t="s">
        <v>46</v>
      </c>
      <c r="K8" s="16" t="s">
        <v>47</v>
      </c>
      <c r="L8" s="15"/>
      <c r="M8" s="18"/>
      <c r="N8" s="19"/>
      <c r="O8" s="15"/>
      <c r="P8" s="16" t="s">
        <v>46</v>
      </c>
      <c r="Q8" s="16" t="s">
        <v>47</v>
      </c>
      <c r="R8" s="15"/>
      <c r="S8" s="18"/>
      <c r="T8" s="19"/>
      <c r="U8" s="15"/>
      <c r="V8" s="16" t="s">
        <v>46</v>
      </c>
      <c r="W8" s="16" t="s">
        <v>47</v>
      </c>
      <c r="X8" s="15"/>
      <c r="Y8" s="18"/>
      <c r="Z8" s="19"/>
      <c r="AA8" s="15"/>
      <c r="AB8" s="16" t="s">
        <v>46</v>
      </c>
      <c r="AC8" s="16" t="s">
        <v>47</v>
      </c>
      <c r="AD8" s="15"/>
      <c r="AE8" s="18"/>
      <c r="AF8" s="19"/>
      <c r="AG8" s="15"/>
      <c r="AH8" s="16" t="s">
        <v>46</v>
      </c>
      <c r="AI8" s="16" t="s">
        <v>47</v>
      </c>
      <c r="AJ8" s="15"/>
      <c r="AK8" s="20"/>
    </row>
    <row r="9" spans="1:39" x14ac:dyDescent="0.25">
      <c r="B9" s="21">
        <f>WEEKDAY(C9,1)</f>
        <v>6</v>
      </c>
      <c r="C9" s="22">
        <f>DATE(F$2,F$4,1)</f>
        <v>44197</v>
      </c>
      <c r="D9" s="38"/>
      <c r="E9" s="38"/>
      <c r="F9" s="23" t="str">
        <f>IF(ISERROR(VLOOKUP(C9,'[1] '!$A$2:$B$28,2,FALSE)),"",VLOOKUP(C9,'[1] '!$A$2:$B$28,2,FALSE))</f>
        <v/>
      </c>
      <c r="G9" s="24" t="str">
        <f>IF(B9=2,1+INT((C9-DATE(YEAR(C9+4-WEEKDAY(C9+6)),1,5)+WEEKDAY(DATE(YEAR(C9+4-WEEKDAY(C9+6)),1,3)))/7),"")</f>
        <v/>
      </c>
      <c r="H9" s="21">
        <f>WEEKDAY(I9,1)</f>
        <v>2</v>
      </c>
      <c r="I9" s="22">
        <f>DATE(L$3,L$4,1)</f>
        <v>44228</v>
      </c>
      <c r="J9" s="38">
        <f>VLOOKUP(I9,Skabelon!$A:$E,4,FALSE)</f>
        <v>0</v>
      </c>
      <c r="K9" s="38" t="str">
        <f>VLOOKUP(I9,Skabelon!$A:$E,5,FALSE)</f>
        <v>KR</v>
      </c>
      <c r="L9" s="25" t="str">
        <f>IF(ISERROR(VLOOKUP(I9,'[1] '!$A$2:$B$28,2,FALSE)),"",VLOOKUP(I9,'[1] '!$A$2:$B$28,2,FALSE))</f>
        <v/>
      </c>
      <c r="M9" s="26">
        <f t="shared" ref="M9:M39" si="0">IF(H9=2,1+INT((I9-DATE(YEAR(I9+4-WEEKDAY(I9+6)),1,5)+WEEKDAY(DATE(YEAR(I9+4-WEEKDAY(I9+6)),1,3)))/7),"")</f>
        <v>5</v>
      </c>
      <c r="N9" s="27">
        <f>WEEKDAY(O9,1)</f>
        <v>2</v>
      </c>
      <c r="O9" s="22">
        <f>DATE(R$3,R$4,1)</f>
        <v>44256</v>
      </c>
      <c r="P9" s="38">
        <f>VLOOKUP(O9,Skabelon!$A:$E,4,FALSE)</f>
        <v>0</v>
      </c>
      <c r="Q9" s="38" t="str">
        <f>VLOOKUP(O9,Skabelon!$A:$E,5,FALSE)</f>
        <v>KR</v>
      </c>
      <c r="R9" s="25"/>
      <c r="S9" s="26">
        <f>IF(N9=2,1+INT((O9-DATE(YEAR(O9+4-WEEKDAY(O9+6)),1,5)+WEEKDAY(DATE(YEAR(O9+4-WEEKDAY(O9+6)),1,3)))/7),"")</f>
        <v>9</v>
      </c>
      <c r="T9" s="27">
        <f>WEEKDAY(U9,1)</f>
        <v>5</v>
      </c>
      <c r="U9" s="22">
        <f>DATE(X$3,X$4,1)</f>
        <v>44287</v>
      </c>
      <c r="V9" s="38">
        <f>VLOOKUP(U9,Skabelon!$A:$E,4,FALSE)</f>
        <v>0</v>
      </c>
      <c r="W9" s="38" t="str">
        <f>VLOOKUP(U9,Skabelon!$A:$E,5,FALSE)</f>
        <v>KR</v>
      </c>
      <c r="X9" s="25" t="s">
        <v>53</v>
      </c>
      <c r="Y9" s="26" t="str">
        <f>IF(T9=2,1+INT((U9-DATE(YEAR(U9+4-WEEKDAY(U9+6)),1,5)+WEEKDAY(DATE(YEAR(U9+4-WEEKDAY(U9+6)),1,3)))/7),"")</f>
        <v/>
      </c>
      <c r="Z9" s="27">
        <f>WEEKDAY(AA9,1)</f>
        <v>7</v>
      </c>
      <c r="AA9" s="22">
        <f>DATE(AD$3,AD$4,1)</f>
        <v>44317</v>
      </c>
      <c r="AB9" s="38">
        <f>VLOOKUP(AA9,Skabelon!$A:$E,4,FALSE)</f>
        <v>0</v>
      </c>
      <c r="AC9" s="38" t="str">
        <f>VLOOKUP(AA9,Skabelon!$A:$E,5,FALSE)</f>
        <v>TB</v>
      </c>
      <c r="AD9" s="25" t="str">
        <f>IF(ISERROR(VLOOKUP(AA9,'[1] '!$A$2:$B$28,2,FALSE)),"",VLOOKUP(AA9,'[1] '!$A$2:$B$28,2,FALSE))</f>
        <v/>
      </c>
      <c r="AE9" s="26" t="str">
        <f>IF(Z9=2,1+INT((AA9-DATE(YEAR(AA9+4-WEEKDAY(AA9+6)),1,5)+WEEKDAY(DATE(YEAR(AA9+4-WEEKDAY(AA9+6)),1,3)))/7),"")</f>
        <v/>
      </c>
      <c r="AF9" s="27">
        <f>WEEKDAY(AG9,1)</f>
        <v>3</v>
      </c>
      <c r="AG9" s="22">
        <f>DATE(AJ$3,AJ$4,1)</f>
        <v>44348</v>
      </c>
      <c r="AH9" s="38">
        <f>VLOOKUP(AG9,Skabelon!$A:$E,4,FALSE)</f>
        <v>0</v>
      </c>
      <c r="AI9" s="38" t="str">
        <f>VLOOKUP(AG9,Skabelon!$A:$E,5,FALSE)</f>
        <v>TB</v>
      </c>
      <c r="AJ9" s="25" t="s">
        <v>11</v>
      </c>
      <c r="AK9" s="28" t="str">
        <f>IF(AF9=2,1+INT((AG9-DATE(YEAR(AG9+4-WEEKDAY(AG9+6)),1,5)+WEEKDAY(DATE(YEAR(AG9+4-WEEKDAY(AG9+6)),1,3)))/7),"")</f>
        <v/>
      </c>
    </row>
    <row r="10" spans="1:39" x14ac:dyDescent="0.25">
      <c r="B10" s="21">
        <f t="shared" ref="B10:B36" si="1">WEEKDAY(C10,1)</f>
        <v>7</v>
      </c>
      <c r="C10" s="22">
        <f>C9+1</f>
        <v>44198</v>
      </c>
      <c r="D10" s="38"/>
      <c r="E10" s="38"/>
      <c r="F10" s="23" t="str">
        <f>IF(ISERROR(VLOOKUP(C10,'[1] '!$A$2:$B$28,2,FALSE)),"",VLOOKUP(C10,'[1] '!$A$2:$B$28,2,FALSE))</f>
        <v/>
      </c>
      <c r="G10" s="28" t="str">
        <f t="shared" ref="G10:G38" si="2">IF(B10=2,1+INT((C10-DATE(YEAR(C10+4-WEEKDAY(C10+6)),1,5)+WEEKDAY(DATE(YEAR(C10+4-WEEKDAY(C10+6)),1,3)))/7),"")</f>
        <v/>
      </c>
      <c r="H10" s="21">
        <f t="shared" ref="H10:H36" si="3">WEEKDAY(I10,1)</f>
        <v>3</v>
      </c>
      <c r="I10" s="22">
        <f>I9+1</f>
        <v>44229</v>
      </c>
      <c r="J10" s="38">
        <f>VLOOKUP(I10,Skabelon!$A:$E,4,FALSE)</f>
        <v>0</v>
      </c>
      <c r="K10" s="38" t="str">
        <f>VLOOKUP(I10,Skabelon!$A:$E,5,FALSE)</f>
        <v>KR</v>
      </c>
      <c r="L10" s="25" t="str">
        <f>IF(ISERROR(VLOOKUP(I10,'[1] '!$A$2:$B$28,2,FALSE)),"",VLOOKUP(I10,'[1] '!$A$2:$B$28,2,FALSE))</f>
        <v/>
      </c>
      <c r="M10" s="26" t="str">
        <f t="shared" si="0"/>
        <v/>
      </c>
      <c r="N10" s="27">
        <f t="shared" ref="N10:N36" si="4">WEEKDAY(O10,1)</f>
        <v>3</v>
      </c>
      <c r="O10" s="22">
        <f>O9+1</f>
        <v>44257</v>
      </c>
      <c r="P10" s="38">
        <f>VLOOKUP(O10,Skabelon!$A:$E,4,FALSE)</f>
        <v>0</v>
      </c>
      <c r="Q10" s="38" t="str">
        <f>VLOOKUP(O10,Skabelon!$A:$E,5,FALSE)</f>
        <v>KR</v>
      </c>
      <c r="R10" s="25" t="str">
        <f>IF(ISERROR(VLOOKUP(O10,'[1] '!$A$2:$B$28,2,FALSE)),"",VLOOKUP(O10,'[1] '!$A$2:$B$28,2,FALSE))</f>
        <v/>
      </c>
      <c r="S10" s="26" t="str">
        <f t="shared" ref="S10:S39" si="5">IF(N10=2,1+INT((O10-DATE(YEAR(O10+4-WEEKDAY(O10+6)),1,5)+WEEKDAY(DATE(YEAR(O10+4-WEEKDAY(O10+6)),1,3)))/7),"")</f>
        <v/>
      </c>
      <c r="T10" s="27">
        <f t="shared" ref="T10:T36" si="6">WEEKDAY(U10,1)</f>
        <v>6</v>
      </c>
      <c r="U10" s="22">
        <f>U9+1</f>
        <v>44288</v>
      </c>
      <c r="V10" s="38">
        <f>VLOOKUP(U10,Skabelon!$A:$E,4,FALSE)</f>
        <v>0</v>
      </c>
      <c r="W10" s="38" t="str">
        <f>VLOOKUP(U10,Skabelon!$A:$E,5,FALSE)</f>
        <v>TB</v>
      </c>
      <c r="X10" s="25" t="s">
        <v>53</v>
      </c>
      <c r="Y10" s="26" t="str">
        <f t="shared" ref="Y10:Y39" si="7">IF(T10=2,1+INT((U10-DATE(YEAR(U10+4-WEEKDAY(U10+6)),1,5)+WEEKDAY(DATE(YEAR(U10+4-WEEKDAY(U10+6)),1,3)))/7),"")</f>
        <v/>
      </c>
      <c r="Z10" s="27">
        <f t="shared" ref="Z10:Z36" si="8">WEEKDAY(AA10,1)</f>
        <v>1</v>
      </c>
      <c r="AA10" s="22">
        <f>AA9+1</f>
        <v>44318</v>
      </c>
      <c r="AB10" s="38">
        <f>VLOOKUP(AA10,Skabelon!$A:$E,4,FALSE)</f>
        <v>0</v>
      </c>
      <c r="AC10" s="38" t="str">
        <f>VLOOKUP(AA10,Skabelon!$A:$E,5,FALSE)</f>
        <v>TB</v>
      </c>
      <c r="AD10" s="25" t="str">
        <f>IF(ISERROR(VLOOKUP(AA10,'[1] '!$A$2:$B$28,2,FALSE)),"",VLOOKUP(AA10,'[1] '!$A$2:$B$28,2,FALSE))</f>
        <v/>
      </c>
      <c r="AE10" s="26"/>
      <c r="AF10" s="27">
        <f t="shared" ref="AF10:AF36" si="9">WEEKDAY(AG10,1)</f>
        <v>4</v>
      </c>
      <c r="AG10" s="22">
        <f>AG9+1</f>
        <v>44349</v>
      </c>
      <c r="AH10" s="38">
        <f>VLOOKUP(AG10,Skabelon!$A:$E,4,FALSE)</f>
        <v>0</v>
      </c>
      <c r="AI10" s="38" t="str">
        <f>VLOOKUP(AG10,Skabelon!$A:$E,5,FALSE)</f>
        <v>TB</v>
      </c>
      <c r="AJ10" s="25"/>
      <c r="AK10" s="28" t="str">
        <f t="shared" ref="AK10:AK39" si="10">IF(AF10=2,1+INT((AG10-DATE(YEAR(AG10+4-WEEKDAY(AG10+6)),1,5)+WEEKDAY(DATE(YEAR(AG10+4-WEEKDAY(AG10+6)),1,3)))/7),"")</f>
        <v/>
      </c>
    </row>
    <row r="11" spans="1:39" x14ac:dyDescent="0.25">
      <c r="B11" s="21">
        <f t="shared" si="1"/>
        <v>1</v>
      </c>
      <c r="C11" s="22">
        <f t="shared" ref="C11:C36" si="11">C10+1</f>
        <v>44199</v>
      </c>
      <c r="D11" s="38"/>
      <c r="E11" s="38"/>
      <c r="F11" s="25" t="str">
        <f>IF(ISERROR(VLOOKUP(C11,'[1] '!$A$2:$B$28,2,FALSE)),"",VLOOKUP(C11,'[1] '!$A$2:$B$28,2,FALSE))</f>
        <v/>
      </c>
      <c r="G11" s="29"/>
      <c r="H11" s="30">
        <f t="shared" si="3"/>
        <v>4</v>
      </c>
      <c r="I11" s="31">
        <f t="shared" ref="I11:I36" si="12">I10+1</f>
        <v>44230</v>
      </c>
      <c r="J11" s="38">
        <f>VLOOKUP(I11,Skabelon!$A:$E,4,FALSE)</f>
        <v>0</v>
      </c>
      <c r="K11" s="38" t="str">
        <f>VLOOKUP(I11,Skabelon!$A:$E,5,FALSE)</f>
        <v>KR</v>
      </c>
      <c r="L11" s="25" t="str">
        <f>IF(ISERROR(VLOOKUP(I11,'[1] '!$A$2:$B$28,2,FALSE)),"",VLOOKUP(I11,'[1] '!$A$2:$B$28,2,FALSE))</f>
        <v/>
      </c>
      <c r="M11" s="32" t="str">
        <f t="shared" si="0"/>
        <v/>
      </c>
      <c r="N11" s="33">
        <f t="shared" si="4"/>
        <v>4</v>
      </c>
      <c r="O11" s="31">
        <f t="shared" ref="O11:O36" si="13">O10+1</f>
        <v>44258</v>
      </c>
      <c r="P11" s="38">
        <f>VLOOKUP(O11,Skabelon!$A:$E,4,FALSE)</f>
        <v>0</v>
      </c>
      <c r="Q11" s="38" t="str">
        <f>VLOOKUP(O11,Skabelon!$A:$E,5,FALSE)</f>
        <v>KR</v>
      </c>
      <c r="R11" s="25"/>
      <c r="S11" s="32"/>
      <c r="T11" s="33">
        <f t="shared" si="6"/>
        <v>7</v>
      </c>
      <c r="U11" s="31">
        <f t="shared" ref="U11:U36" si="14">U10+1</f>
        <v>44289</v>
      </c>
      <c r="V11" s="38">
        <f>VLOOKUP(U11,Skabelon!$A:$E,4,FALSE)</f>
        <v>0</v>
      </c>
      <c r="W11" s="38" t="str">
        <f>VLOOKUP(U11,Skabelon!$A:$E,5,FALSE)</f>
        <v>TB</v>
      </c>
      <c r="X11" s="25" t="s">
        <v>53</v>
      </c>
      <c r="Y11" s="32" t="str">
        <f t="shared" si="7"/>
        <v/>
      </c>
      <c r="Z11" s="33">
        <f t="shared" si="8"/>
        <v>2</v>
      </c>
      <c r="AA11" s="31">
        <f t="shared" ref="AA11:AA36" si="15">AA10+1</f>
        <v>44319</v>
      </c>
      <c r="AB11" s="38">
        <f>VLOOKUP(AA11,Skabelon!$A:$E,4,FALSE)</f>
        <v>0</v>
      </c>
      <c r="AC11" s="38" t="str">
        <f>VLOOKUP(AA11,Skabelon!$A:$E,5,FALSE)</f>
        <v>TB</v>
      </c>
      <c r="AD11" s="25" t="str">
        <f>IF(ISERROR(VLOOKUP(AA11,'[1] '!$A$2:$B$28,2,FALSE)),"",VLOOKUP(AA11,'[1] '!$A$2:$B$28,2,FALSE))</f>
        <v/>
      </c>
      <c r="AE11" s="32">
        <f t="shared" ref="AE11:AE39" si="16">IF(Z11=2,1+INT((AA11-DATE(YEAR(AA11+4-WEEKDAY(AA11+6)),1,5)+WEEKDAY(DATE(YEAR(AA11+4-WEEKDAY(AA11+6)),1,3)))/7),"")</f>
        <v>18</v>
      </c>
      <c r="AF11" s="33">
        <f t="shared" si="9"/>
        <v>5</v>
      </c>
      <c r="AG11" s="31">
        <f t="shared" ref="AG11:AG36" si="17">AG10+1</f>
        <v>44350</v>
      </c>
      <c r="AH11" s="38">
        <f>VLOOKUP(AG11,Skabelon!$A:$E,4,FALSE)</f>
        <v>0</v>
      </c>
      <c r="AI11" s="38" t="str">
        <f>VLOOKUP(AG11,Skabelon!$A:$E,5,FALSE)</f>
        <v>TB</v>
      </c>
      <c r="AJ11" s="25" t="str">
        <f>IF(ISERROR(VLOOKUP(AG11,'[1] '!$A$2:$B$28,2,FALSE)),"",VLOOKUP(AG11,'[1] '!$A$2:$B$28,2,FALSE))</f>
        <v/>
      </c>
      <c r="AK11" s="28" t="str">
        <f t="shared" si="10"/>
        <v/>
      </c>
      <c r="AM11" s="34"/>
    </row>
    <row r="12" spans="1:39" x14ac:dyDescent="0.25">
      <c r="B12" s="21">
        <f t="shared" si="1"/>
        <v>2</v>
      </c>
      <c r="C12" s="22">
        <f t="shared" si="11"/>
        <v>44200</v>
      </c>
      <c r="D12" s="38">
        <f>VLOOKUP(C12,Skabelon!$A:$E,4,FALSE)</f>
        <v>0</v>
      </c>
      <c r="E12" s="38" t="str">
        <f>VLOOKUP(C12,Skabelon!$A:$E,5,FALSE)</f>
        <v>KR</v>
      </c>
      <c r="F12" s="23"/>
      <c r="G12" s="29">
        <f t="shared" si="2"/>
        <v>1</v>
      </c>
      <c r="H12" s="30">
        <f t="shared" si="3"/>
        <v>5</v>
      </c>
      <c r="I12" s="31">
        <f t="shared" si="12"/>
        <v>44231</v>
      </c>
      <c r="J12" s="38">
        <f>VLOOKUP(I12,Skabelon!$A:$E,4,FALSE)</f>
        <v>0</v>
      </c>
      <c r="K12" s="38" t="str">
        <f>VLOOKUP(I12,Skabelon!$A:$E,5,FALSE)</f>
        <v>KR</v>
      </c>
      <c r="L12" s="25" t="str">
        <f>IF(ISERROR(VLOOKUP(I12,'[1] '!$A$2:$B$28,2,FALSE)),"",VLOOKUP(I12,'[1] '!$A$2:$B$28,2,FALSE))</f>
        <v/>
      </c>
      <c r="M12" s="32" t="str">
        <f t="shared" si="0"/>
        <v/>
      </c>
      <c r="N12" s="33">
        <f t="shared" si="4"/>
        <v>5</v>
      </c>
      <c r="O12" s="31">
        <f t="shared" si="13"/>
        <v>44259</v>
      </c>
      <c r="P12" s="38">
        <f>VLOOKUP(O12,Skabelon!$A:$E,4,FALSE)</f>
        <v>0</v>
      </c>
      <c r="Q12" s="38" t="str">
        <f>VLOOKUP(O12,Skabelon!$A:$E,5,FALSE)</f>
        <v>KR</v>
      </c>
      <c r="R12" s="25" t="str">
        <f>IF(ISERROR(VLOOKUP(O12,'[1] '!$A$2:$B$28,2,FALSE)),"",VLOOKUP(O12,'[1] '!$A$2:$B$28,2,FALSE))</f>
        <v/>
      </c>
      <c r="S12" s="32" t="str">
        <f t="shared" si="5"/>
        <v/>
      </c>
      <c r="T12" s="33">
        <f t="shared" si="6"/>
        <v>1</v>
      </c>
      <c r="U12" s="31">
        <f t="shared" si="14"/>
        <v>44290</v>
      </c>
      <c r="V12" s="38">
        <f>VLOOKUP(U12,Skabelon!$A:$E,4,FALSE)</f>
        <v>0</v>
      </c>
      <c r="W12" s="38" t="str">
        <f>VLOOKUP(U12,Skabelon!$A:$E,5,FALSE)</f>
        <v>TB</v>
      </c>
      <c r="X12" s="25" t="s">
        <v>53</v>
      </c>
      <c r="Y12" s="32"/>
      <c r="Z12" s="33">
        <f t="shared" si="8"/>
        <v>3</v>
      </c>
      <c r="AA12" s="31">
        <f t="shared" si="15"/>
        <v>44320</v>
      </c>
      <c r="AB12" s="38">
        <f>VLOOKUP(AA12,Skabelon!$A:$E,4,FALSE)</f>
        <v>0</v>
      </c>
      <c r="AC12" s="38" t="str">
        <f>VLOOKUP(AA12,Skabelon!$A:$E,5,FALSE)</f>
        <v>TB</v>
      </c>
      <c r="AD12" s="25" t="str">
        <f>IF(ISERROR(VLOOKUP(AA12,'[1] '!$A$2:$B$28,2,FALSE)),"",VLOOKUP(AA12,'[1] '!$A$2:$B$28,2,FALSE))</f>
        <v/>
      </c>
      <c r="AE12" s="32" t="str">
        <f t="shared" si="16"/>
        <v/>
      </c>
      <c r="AF12" s="33">
        <f t="shared" si="9"/>
        <v>6</v>
      </c>
      <c r="AG12" s="31">
        <f t="shared" si="17"/>
        <v>44351</v>
      </c>
      <c r="AH12" s="38">
        <f>VLOOKUP(AG12,Skabelon!$A:$E,4,FALSE)</f>
        <v>0</v>
      </c>
      <c r="AI12" s="38" t="str">
        <f>VLOOKUP(AG12,Skabelon!$A:$E,5,FALSE)</f>
        <v>DD</v>
      </c>
      <c r="AJ12" s="25" t="str">
        <f>IF(ISERROR(VLOOKUP(AG12,'[1] '!$A$2:$B$28,2,FALSE)),"",VLOOKUP(AG12,'[1] '!$A$2:$B$28,2,FALSE))</f>
        <v/>
      </c>
      <c r="AK12" s="28" t="str">
        <f t="shared" si="10"/>
        <v/>
      </c>
    </row>
    <row r="13" spans="1:39" x14ac:dyDescent="0.25">
      <c r="B13" s="21">
        <f t="shared" si="1"/>
        <v>3</v>
      </c>
      <c r="C13" s="22">
        <f t="shared" si="11"/>
        <v>44201</v>
      </c>
      <c r="D13" s="38">
        <f>VLOOKUP(C13,Skabelon!$A:$E,4,FALSE)</f>
        <v>0</v>
      </c>
      <c r="E13" s="38" t="str">
        <f>VLOOKUP(C13,Skabelon!$A:$E,5,FALSE)</f>
        <v>KR</v>
      </c>
      <c r="F13" s="36" t="str">
        <f>IF(ISERROR(VLOOKUP(C13,'[1] '!$A$2:$B$28,2,FALSE)),"",VLOOKUP(C13,'[1] '!$A$2:$B$28,2,FALSE))</f>
        <v/>
      </c>
      <c r="G13" s="29" t="str">
        <f t="shared" si="2"/>
        <v/>
      </c>
      <c r="H13" s="30">
        <f t="shared" si="3"/>
        <v>6</v>
      </c>
      <c r="I13" s="31">
        <f t="shared" si="12"/>
        <v>44232</v>
      </c>
      <c r="J13" s="38">
        <f>VLOOKUP(I13,Skabelon!$A:$E,4,FALSE)</f>
        <v>0</v>
      </c>
      <c r="K13" s="38" t="str">
        <f>VLOOKUP(I13,Skabelon!$A:$E,5,FALSE)</f>
        <v>TB</v>
      </c>
      <c r="L13" s="25" t="str">
        <f>IF(ISERROR(VLOOKUP(I13,'[1] '!$A$2:$B$28,2,FALSE)),"",VLOOKUP(I13,'[1] '!$A$2:$B$28,2,FALSE))</f>
        <v/>
      </c>
      <c r="M13" s="32" t="str">
        <f t="shared" si="0"/>
        <v/>
      </c>
      <c r="N13" s="33">
        <f t="shared" si="4"/>
        <v>6</v>
      </c>
      <c r="O13" s="31">
        <f t="shared" si="13"/>
        <v>44260</v>
      </c>
      <c r="P13" s="38">
        <f>VLOOKUP(O13,Skabelon!$A:$E,4,FALSE)</f>
        <v>0</v>
      </c>
      <c r="Q13" s="38" t="str">
        <f>VLOOKUP(O13,Skabelon!$A:$E,5,FALSE)</f>
        <v>TB</v>
      </c>
      <c r="R13" s="25" t="str">
        <f>IF(ISERROR(VLOOKUP(O13,'[1] '!$A$2:$B$28,2,FALSE)),"",VLOOKUP(O13,'[1] '!$A$2:$B$28,2,FALSE))</f>
        <v/>
      </c>
      <c r="S13" s="32" t="str">
        <f t="shared" si="5"/>
        <v/>
      </c>
      <c r="T13" s="33">
        <f t="shared" si="6"/>
        <v>2</v>
      </c>
      <c r="U13" s="31">
        <f t="shared" si="14"/>
        <v>44291</v>
      </c>
      <c r="V13" s="38">
        <f>VLOOKUP(U13,Skabelon!$A:$E,4,FALSE)</f>
        <v>0</v>
      </c>
      <c r="W13" s="38" t="str">
        <f>VLOOKUP(U13,Skabelon!$A:$E,5,FALSE)</f>
        <v>TB</v>
      </c>
      <c r="X13" s="25" t="s">
        <v>53</v>
      </c>
      <c r="Y13" s="32">
        <f t="shared" si="7"/>
        <v>14</v>
      </c>
      <c r="Z13" s="33">
        <f t="shared" si="8"/>
        <v>4</v>
      </c>
      <c r="AA13" s="31">
        <f t="shared" si="15"/>
        <v>44321</v>
      </c>
      <c r="AB13" s="38">
        <f>VLOOKUP(AA13,Skabelon!$A:$E,4,FALSE)</f>
        <v>0</v>
      </c>
      <c r="AC13" s="38" t="str">
        <f>VLOOKUP(AA13,Skabelon!$A:$E,5,FALSE)</f>
        <v>TB</v>
      </c>
      <c r="AD13" s="25" t="str">
        <f>IF(ISERROR(VLOOKUP(AA13,'[1] '!$A$2:$B$28,2,FALSE)),"",VLOOKUP(AA13,'[1] '!$A$2:$B$28,2,FALSE))</f>
        <v/>
      </c>
      <c r="AE13" s="32" t="str">
        <f t="shared" si="16"/>
        <v/>
      </c>
      <c r="AF13" s="33">
        <f t="shared" si="9"/>
        <v>7</v>
      </c>
      <c r="AG13" s="31">
        <f t="shared" si="17"/>
        <v>44352</v>
      </c>
      <c r="AH13" s="38">
        <f>VLOOKUP(AG13,Skabelon!$A:$E,4,FALSE)</f>
        <v>0</v>
      </c>
      <c r="AI13" s="38" t="str">
        <f>VLOOKUP(AG13,Skabelon!$A:$E,5,FALSE)</f>
        <v>DD</v>
      </c>
      <c r="AJ13" s="25" t="str">
        <f>IF(ISERROR(VLOOKUP(AG13,'[1] '!$A$2:$B$28,2,FALSE)),"",VLOOKUP(AG13,'[1] '!$A$2:$B$28,2,FALSE))</f>
        <v/>
      </c>
      <c r="AK13" s="28" t="str">
        <f t="shared" si="10"/>
        <v/>
      </c>
    </row>
    <row r="14" spans="1:39" x14ac:dyDescent="0.25">
      <c r="B14" s="21">
        <f t="shared" si="1"/>
        <v>4</v>
      </c>
      <c r="C14" s="22">
        <f t="shared" si="11"/>
        <v>44202</v>
      </c>
      <c r="D14" s="38">
        <f>VLOOKUP(C14,Skabelon!$A:$E,4,FALSE)</f>
        <v>0</v>
      </c>
      <c r="E14" s="38" t="str">
        <f>VLOOKUP(C14,Skabelon!$A:$E,5,FALSE)</f>
        <v>KR</v>
      </c>
      <c r="F14" s="36" t="str">
        <f>IF(ISERROR(VLOOKUP(C14,'[1] '!$A$2:$B$28,2,FALSE)),"",VLOOKUP(C14,'[1] '!$A$2:$B$28,2,FALSE))</f>
        <v/>
      </c>
      <c r="G14" s="29"/>
      <c r="H14" s="30">
        <f t="shared" si="3"/>
        <v>7</v>
      </c>
      <c r="I14" s="31">
        <f t="shared" si="12"/>
        <v>44233</v>
      </c>
      <c r="J14" s="38">
        <f>VLOOKUP(I14,Skabelon!$A:$E,4,FALSE)</f>
        <v>0</v>
      </c>
      <c r="K14" s="38" t="str">
        <f>VLOOKUP(I14,Skabelon!$A:$E,5,FALSE)</f>
        <v>TB</v>
      </c>
      <c r="L14" s="25" t="str">
        <f>IF(ISERROR(VLOOKUP(I14,'[1] '!$A$2:$B$28,2,FALSE)),"",VLOOKUP(I14,'[1] '!$A$2:$B$28,2,FALSE))</f>
        <v/>
      </c>
      <c r="M14" s="32" t="str">
        <f t="shared" si="0"/>
        <v/>
      </c>
      <c r="N14" s="33">
        <f t="shared" si="4"/>
        <v>7</v>
      </c>
      <c r="O14" s="31">
        <f t="shared" si="13"/>
        <v>44261</v>
      </c>
      <c r="P14" s="38">
        <f>VLOOKUP(O14,Skabelon!$A:$E,4,FALSE)</f>
        <v>0</v>
      </c>
      <c r="Q14" s="38" t="str">
        <f>VLOOKUP(O14,Skabelon!$A:$E,5,FALSE)</f>
        <v>TB</v>
      </c>
      <c r="R14" s="25"/>
      <c r="S14" s="32" t="str">
        <f t="shared" si="5"/>
        <v/>
      </c>
      <c r="T14" s="33">
        <f t="shared" si="6"/>
        <v>3</v>
      </c>
      <c r="U14" s="31">
        <f t="shared" si="14"/>
        <v>44292</v>
      </c>
      <c r="V14" s="38">
        <f>VLOOKUP(U14,Skabelon!$A:$E,4,FALSE)</f>
        <v>0</v>
      </c>
      <c r="W14" s="38" t="str">
        <f>VLOOKUP(U14,Skabelon!$A:$E,5,FALSE)</f>
        <v>TB</v>
      </c>
      <c r="X14" s="25"/>
      <c r="Y14" s="32" t="str">
        <f t="shared" si="7"/>
        <v/>
      </c>
      <c r="Z14" s="33">
        <f t="shared" si="8"/>
        <v>5</v>
      </c>
      <c r="AA14" s="31">
        <f t="shared" si="15"/>
        <v>44322</v>
      </c>
      <c r="AB14" s="38">
        <f>VLOOKUP(AA14,Skabelon!$A:$E,4,FALSE)</f>
        <v>0</v>
      </c>
      <c r="AC14" s="38" t="str">
        <f>VLOOKUP(AA14,Skabelon!$A:$E,5,FALSE)</f>
        <v>TB</v>
      </c>
      <c r="AD14" s="25" t="str">
        <f>IF(ISERROR(VLOOKUP(AA14,'[1] '!$A$2:$B$28,2,FALSE)),"",VLOOKUP(AA14,'[1] '!$A$2:$B$28,2,FALSE))</f>
        <v/>
      </c>
      <c r="AE14" s="32" t="str">
        <f t="shared" si="16"/>
        <v/>
      </c>
      <c r="AF14" s="33">
        <f t="shared" si="9"/>
        <v>1</v>
      </c>
      <c r="AG14" s="31">
        <f t="shared" si="17"/>
        <v>44353</v>
      </c>
      <c r="AH14" s="38">
        <f>VLOOKUP(AG14,Skabelon!$A:$E,4,FALSE)</f>
        <v>0</v>
      </c>
      <c r="AI14" s="38" t="str">
        <f>VLOOKUP(AG14,Skabelon!$A:$E,5,FALSE)</f>
        <v>DD</v>
      </c>
      <c r="AJ14" s="25" t="str">
        <f>IF(ISERROR(VLOOKUP(AG14,'[1] '!$A$2:$B$28,2,FALSE)),"",VLOOKUP(AG14,'[1] '!$A$2:$B$28,2,FALSE))</f>
        <v/>
      </c>
      <c r="AK14" s="28"/>
    </row>
    <row r="15" spans="1:39" x14ac:dyDescent="0.25">
      <c r="B15" s="21">
        <f t="shared" si="1"/>
        <v>5</v>
      </c>
      <c r="C15" s="22">
        <f t="shared" si="11"/>
        <v>44203</v>
      </c>
      <c r="D15" s="38">
        <f>VLOOKUP(C15,Skabelon!$A:$E,4,FALSE)</f>
        <v>0</v>
      </c>
      <c r="E15" s="38" t="str">
        <f>VLOOKUP(C15,Skabelon!$A:$E,5,FALSE)</f>
        <v>KR</v>
      </c>
      <c r="F15" s="36" t="str">
        <f>IF(ISERROR(VLOOKUP(C15,'[1] '!$A$2:$B$28,2,FALSE)),"",VLOOKUP(C15,'[1] '!$A$2:$B$28,2,FALSE))</f>
        <v/>
      </c>
      <c r="G15" s="29" t="str">
        <f t="shared" si="2"/>
        <v/>
      </c>
      <c r="H15" s="30">
        <f t="shared" si="3"/>
        <v>1</v>
      </c>
      <c r="I15" s="31">
        <f t="shared" si="12"/>
        <v>44234</v>
      </c>
      <c r="J15" s="38">
        <f>VLOOKUP(I15,Skabelon!$A:$E,4,FALSE)</f>
        <v>0</v>
      </c>
      <c r="K15" s="38" t="str">
        <f>VLOOKUP(I15,Skabelon!$A:$E,5,FALSE)</f>
        <v>TB</v>
      </c>
      <c r="L15" s="25"/>
      <c r="M15" s="32"/>
      <c r="N15" s="33">
        <f t="shared" si="4"/>
        <v>1</v>
      </c>
      <c r="O15" s="31">
        <f t="shared" si="13"/>
        <v>44262</v>
      </c>
      <c r="P15" s="38">
        <f>VLOOKUP(O15,Skabelon!$A:$E,4,FALSE)</f>
        <v>0</v>
      </c>
      <c r="Q15" s="38" t="str">
        <f>VLOOKUP(O15,Skabelon!$A:$E,5,FALSE)</f>
        <v>TB</v>
      </c>
      <c r="R15" s="25" t="str">
        <f>IF(ISERROR(VLOOKUP(O15,'[1] '!$A$2:$B$28,2,FALSE)),"",VLOOKUP(O15,'[1] '!$A$2:$B$28,2,FALSE))</f>
        <v/>
      </c>
      <c r="S15" s="32" t="str">
        <f t="shared" si="5"/>
        <v/>
      </c>
      <c r="T15" s="33">
        <f t="shared" si="6"/>
        <v>4</v>
      </c>
      <c r="U15" s="31">
        <f t="shared" si="14"/>
        <v>44293</v>
      </c>
      <c r="V15" s="38">
        <f>VLOOKUP(U15,Skabelon!$A:$E,4,FALSE)</f>
        <v>0</v>
      </c>
      <c r="W15" s="38" t="str">
        <f>VLOOKUP(U15,Skabelon!$A:$E,5,FALSE)</f>
        <v>TB</v>
      </c>
      <c r="X15" s="25"/>
      <c r="Y15" s="32" t="str">
        <f t="shared" si="7"/>
        <v/>
      </c>
      <c r="Z15" s="33">
        <f t="shared" si="8"/>
        <v>6</v>
      </c>
      <c r="AA15" s="31">
        <f t="shared" si="15"/>
        <v>44323</v>
      </c>
      <c r="AB15" s="38">
        <f>VLOOKUP(AA15,Skabelon!$A:$E,4,FALSE)</f>
        <v>0</v>
      </c>
      <c r="AC15" s="38" t="str">
        <f>VLOOKUP(AA15,Skabelon!$A:$E,5,FALSE)</f>
        <v>DD</v>
      </c>
      <c r="AD15" s="25" t="str">
        <f>IF(ISERROR(VLOOKUP(AA15,'[1] '!$A$2:$B$28,2,FALSE)),"",VLOOKUP(AA15,'[1] '!$A$2:$B$28,2,FALSE))</f>
        <v/>
      </c>
      <c r="AE15" s="32" t="str">
        <f t="shared" si="16"/>
        <v/>
      </c>
      <c r="AF15" s="33">
        <f t="shared" si="9"/>
        <v>2</v>
      </c>
      <c r="AG15" s="31">
        <f t="shared" si="17"/>
        <v>44354</v>
      </c>
      <c r="AH15" s="38">
        <f>VLOOKUP(AG15,Skabelon!$A:$E,4,FALSE)</f>
        <v>0</v>
      </c>
      <c r="AI15" s="38" t="str">
        <f>VLOOKUP(AG15,Skabelon!$A:$E,5,FALSE)</f>
        <v>DD</v>
      </c>
      <c r="AJ15" s="25" t="str">
        <f>IF(ISERROR(VLOOKUP(AG15,'[1] '!$A$2:$B$28,2,FALSE)),"",VLOOKUP(AG15,'[1] '!$A$2:$B$28,2,FALSE))</f>
        <v/>
      </c>
      <c r="AK15" s="28">
        <f t="shared" si="10"/>
        <v>23</v>
      </c>
    </row>
    <row r="16" spans="1:39" x14ac:dyDescent="0.25">
      <c r="B16" s="21">
        <f t="shared" si="1"/>
        <v>6</v>
      </c>
      <c r="C16" s="22">
        <f t="shared" si="11"/>
        <v>44204</v>
      </c>
      <c r="D16" s="38">
        <f>VLOOKUP(C16,Skabelon!$A:$E,4,FALSE)</f>
        <v>0</v>
      </c>
      <c r="E16" s="38" t="str">
        <f>VLOOKUP(C16,Skabelon!$A:$E,5,FALSE)</f>
        <v>TB</v>
      </c>
      <c r="F16" s="36" t="str">
        <f>IF(ISERROR(VLOOKUP(C16,'[1] '!$A$2:$B$28,2,FALSE)),"",VLOOKUP(C16,'[1] '!$A$2:$B$28,2,FALSE))</f>
        <v/>
      </c>
      <c r="G16" s="29" t="str">
        <f t="shared" si="2"/>
        <v/>
      </c>
      <c r="H16" s="30">
        <f t="shared" si="3"/>
        <v>2</v>
      </c>
      <c r="I16" s="31">
        <f t="shared" si="12"/>
        <v>44235</v>
      </c>
      <c r="J16" s="38">
        <f>VLOOKUP(I16,Skabelon!$A:$E,4,FALSE)</f>
        <v>0</v>
      </c>
      <c r="K16" s="38" t="str">
        <f>VLOOKUP(I16,Skabelon!$A:$E,5,FALSE)</f>
        <v>TB</v>
      </c>
      <c r="L16" s="25"/>
      <c r="M16" s="32">
        <f t="shared" si="0"/>
        <v>6</v>
      </c>
      <c r="N16" s="33">
        <f t="shared" si="4"/>
        <v>2</v>
      </c>
      <c r="O16" s="31">
        <f t="shared" si="13"/>
        <v>44263</v>
      </c>
      <c r="P16" s="38">
        <f>VLOOKUP(O16,Skabelon!$A:$E,4,FALSE)</f>
        <v>0</v>
      </c>
      <c r="Q16" s="38" t="str">
        <f>VLOOKUP(O16,Skabelon!$A:$E,5,FALSE)</f>
        <v>TB</v>
      </c>
      <c r="R16" s="25" t="str">
        <f>IF(ISERROR(VLOOKUP(O16,'[1] '!$A$2:$B$28,2,FALSE)),"",VLOOKUP(O16,'[1] '!$A$2:$B$28,2,FALSE))</f>
        <v/>
      </c>
      <c r="S16" s="32">
        <f t="shared" si="5"/>
        <v>10</v>
      </c>
      <c r="T16" s="33">
        <f t="shared" si="6"/>
        <v>5</v>
      </c>
      <c r="U16" s="31">
        <f t="shared" si="14"/>
        <v>44294</v>
      </c>
      <c r="V16" s="38">
        <f>VLOOKUP(U16,Skabelon!$A:$E,4,FALSE)</f>
        <v>0</v>
      </c>
      <c r="W16" s="38" t="str">
        <f>VLOOKUP(U16,Skabelon!$A:$E,5,FALSE)</f>
        <v>TB</v>
      </c>
      <c r="X16" s="25"/>
      <c r="Y16" s="32" t="str">
        <f t="shared" si="7"/>
        <v/>
      </c>
      <c r="Z16" s="33">
        <f t="shared" si="8"/>
        <v>7</v>
      </c>
      <c r="AA16" s="31">
        <f t="shared" si="15"/>
        <v>44324</v>
      </c>
      <c r="AB16" s="38">
        <f>VLOOKUP(AA16,Skabelon!$A:$E,4,FALSE)</f>
        <v>0</v>
      </c>
      <c r="AC16" s="38" t="str">
        <f>VLOOKUP(AA16,Skabelon!$A:$E,5,FALSE)</f>
        <v>DD</v>
      </c>
      <c r="AD16" s="59"/>
      <c r="AE16" s="32" t="str">
        <f t="shared" si="16"/>
        <v/>
      </c>
      <c r="AF16" s="33">
        <f t="shared" si="9"/>
        <v>3</v>
      </c>
      <c r="AG16" s="31">
        <f t="shared" si="17"/>
        <v>44355</v>
      </c>
      <c r="AH16" s="38">
        <f>VLOOKUP(AG16,Skabelon!$A:$E,4,FALSE)</f>
        <v>0</v>
      </c>
      <c r="AI16" s="38" t="str">
        <f>VLOOKUP(AG16,Skabelon!$A:$E,5,FALSE)</f>
        <v>DD</v>
      </c>
      <c r="AJ16" s="25" t="str">
        <f>IF(ISERROR(VLOOKUP(AG16,'[1] '!$A$2:$B$28,2,FALSE)),"",VLOOKUP(AG16,'[1] '!$A$2:$B$28,2,FALSE))</f>
        <v/>
      </c>
      <c r="AK16" s="29"/>
    </row>
    <row r="17" spans="2:37" x14ac:dyDescent="0.25">
      <c r="B17" s="21">
        <f t="shared" si="1"/>
        <v>7</v>
      </c>
      <c r="C17" s="22">
        <f t="shared" si="11"/>
        <v>44205</v>
      </c>
      <c r="D17" s="38">
        <f>VLOOKUP(C17,Skabelon!$A:$E,4,FALSE)</f>
        <v>0</v>
      </c>
      <c r="E17" s="38" t="str">
        <f>VLOOKUP(C17,Skabelon!$A:$E,5,FALSE)</f>
        <v>TB</v>
      </c>
      <c r="F17" s="36" t="str">
        <f>IF(ISERROR(VLOOKUP(C17,'[1] '!$A$2:$B$28,2,FALSE)),"",VLOOKUP(C17,'[1] '!$A$2:$B$28,2,FALSE))</f>
        <v/>
      </c>
      <c r="G17" s="29" t="str">
        <f t="shared" si="2"/>
        <v/>
      </c>
      <c r="H17" s="30">
        <f t="shared" si="3"/>
        <v>3</v>
      </c>
      <c r="I17" s="31">
        <f t="shared" si="12"/>
        <v>44236</v>
      </c>
      <c r="J17" s="38">
        <f>VLOOKUP(I17,Skabelon!$A:$E,4,FALSE)</f>
        <v>0</v>
      </c>
      <c r="K17" s="38" t="str">
        <f>VLOOKUP(I17,Skabelon!$A:$E,5,FALSE)</f>
        <v>TB</v>
      </c>
      <c r="L17" s="25"/>
      <c r="M17" s="32" t="str">
        <f t="shared" si="0"/>
        <v/>
      </c>
      <c r="N17" s="33">
        <f t="shared" si="4"/>
        <v>3</v>
      </c>
      <c r="O17" s="31">
        <f t="shared" si="13"/>
        <v>44264</v>
      </c>
      <c r="P17" s="38">
        <f>VLOOKUP(O17,Skabelon!$A:$E,4,FALSE)</f>
        <v>0</v>
      </c>
      <c r="Q17" s="38" t="str">
        <f>VLOOKUP(O17,Skabelon!$A:$E,5,FALSE)</f>
        <v>TB</v>
      </c>
      <c r="R17" s="25" t="str">
        <f>IF(ISERROR(VLOOKUP(O17,'[1] '!$A$2:$B$28,2,FALSE)),"",VLOOKUP(O17,'[1] '!$A$2:$B$28,2,FALSE))</f>
        <v/>
      </c>
      <c r="S17" s="32" t="str">
        <f t="shared" si="5"/>
        <v/>
      </c>
      <c r="T17" s="33">
        <f t="shared" si="6"/>
        <v>6</v>
      </c>
      <c r="U17" s="31">
        <f t="shared" si="14"/>
        <v>44295</v>
      </c>
      <c r="V17" s="38">
        <f>VLOOKUP(U17,Skabelon!$A:$E,4,FALSE)</f>
        <v>0</v>
      </c>
      <c r="W17" s="38" t="str">
        <f>VLOOKUP(U17,Skabelon!$A:$E,5,FALSE)</f>
        <v>DD</v>
      </c>
      <c r="X17" s="25"/>
      <c r="Y17" s="32" t="str">
        <f t="shared" si="7"/>
        <v/>
      </c>
      <c r="Z17" s="33">
        <f t="shared" si="8"/>
        <v>1</v>
      </c>
      <c r="AA17" s="31">
        <f t="shared" si="15"/>
        <v>44325</v>
      </c>
      <c r="AB17" s="38">
        <f>VLOOKUP(AA17,Skabelon!$A:$E,4,FALSE)</f>
        <v>0</v>
      </c>
      <c r="AC17" s="38" t="str">
        <f>VLOOKUP(AA17,Skabelon!$A:$E,5,FALSE)</f>
        <v>DD</v>
      </c>
      <c r="AD17" s="25" t="str">
        <f>IF(ISERROR(VLOOKUP(AA17,'[1] '!$A$2:$B$28,2,FALSE)),"",VLOOKUP(AA17,'[1] '!$A$2:$B$28,2,FALSE))</f>
        <v/>
      </c>
      <c r="AE17" s="32"/>
      <c r="AF17" s="33">
        <f t="shared" si="9"/>
        <v>4</v>
      </c>
      <c r="AG17" s="31">
        <f t="shared" si="17"/>
        <v>44356</v>
      </c>
      <c r="AH17" s="38">
        <f>VLOOKUP(AG17,Skabelon!$A:$E,4,FALSE)</f>
        <v>0</v>
      </c>
      <c r="AI17" s="38" t="str">
        <f>VLOOKUP(AG17,Skabelon!$A:$E,5,FALSE)</f>
        <v>DD</v>
      </c>
      <c r="AJ17" s="25"/>
      <c r="AK17" s="29" t="str">
        <f t="shared" si="10"/>
        <v/>
      </c>
    </row>
    <row r="18" spans="2:37" x14ac:dyDescent="0.25">
      <c r="B18" s="21">
        <f t="shared" si="1"/>
        <v>1</v>
      </c>
      <c r="C18" s="22">
        <f t="shared" si="11"/>
        <v>44206</v>
      </c>
      <c r="D18" s="38">
        <f>VLOOKUP(C18,Skabelon!$A:$E,4,FALSE)</f>
        <v>0</v>
      </c>
      <c r="E18" s="38" t="str">
        <f>VLOOKUP(C18,Skabelon!$A:$E,5,FALSE)</f>
        <v>TB</v>
      </c>
      <c r="F18" s="25" t="str">
        <f>IF(ISERROR(VLOOKUP(C18,'[1] '!$A$2:$B$28,2,FALSE)),"",VLOOKUP(C18,'[1] '!$A$2:$B$28,2,FALSE))</f>
        <v/>
      </c>
      <c r="G18" s="29"/>
      <c r="H18" s="30">
        <f t="shared" si="3"/>
        <v>4</v>
      </c>
      <c r="I18" s="31">
        <f t="shared" si="12"/>
        <v>44237</v>
      </c>
      <c r="J18" s="38">
        <f>VLOOKUP(I18,Skabelon!$A:$E,4,FALSE)</f>
        <v>0</v>
      </c>
      <c r="K18" s="38" t="str">
        <f>VLOOKUP(I18,Skabelon!$A:$E,5,FALSE)</f>
        <v>TB</v>
      </c>
      <c r="L18" s="25"/>
      <c r="M18" s="32" t="str">
        <f t="shared" si="0"/>
        <v/>
      </c>
      <c r="N18" s="33">
        <f t="shared" si="4"/>
        <v>4</v>
      </c>
      <c r="O18" s="31">
        <f t="shared" si="13"/>
        <v>44265</v>
      </c>
      <c r="P18" s="38">
        <f>VLOOKUP(O18,Skabelon!$A:$E,4,FALSE)</f>
        <v>0</v>
      </c>
      <c r="Q18" s="38" t="str">
        <f>VLOOKUP(O18,Skabelon!$A:$E,5,FALSE)</f>
        <v>TB</v>
      </c>
      <c r="R18" s="25" t="str">
        <f>IF(ISERROR(VLOOKUP(O18,'[1] '!$A$2:$B$28,2,FALSE)),"",VLOOKUP(O18,'[1] '!$A$2:$B$28,2,FALSE))</f>
        <v/>
      </c>
      <c r="S18" s="32"/>
      <c r="T18" s="33">
        <f t="shared" si="6"/>
        <v>7</v>
      </c>
      <c r="U18" s="31">
        <f t="shared" si="14"/>
        <v>44296</v>
      </c>
      <c r="V18" s="38">
        <f>VLOOKUP(U18,Skabelon!$A:$E,4,FALSE)</f>
        <v>0</v>
      </c>
      <c r="W18" s="38" t="str">
        <f>VLOOKUP(U18,Skabelon!$A:$E,5,FALSE)</f>
        <v>DD</v>
      </c>
      <c r="X18" s="25"/>
      <c r="Y18" s="32" t="str">
        <f t="shared" si="7"/>
        <v/>
      </c>
      <c r="Z18" s="33">
        <f t="shared" si="8"/>
        <v>2</v>
      </c>
      <c r="AA18" s="31">
        <f t="shared" si="15"/>
        <v>44326</v>
      </c>
      <c r="AB18" s="38">
        <f>VLOOKUP(AA18,Skabelon!$A:$E,4,FALSE)</f>
        <v>0</v>
      </c>
      <c r="AC18" s="38" t="str">
        <f>VLOOKUP(AA18,Skabelon!$A:$E,5,FALSE)</f>
        <v>DD</v>
      </c>
      <c r="AD18" s="25" t="str">
        <f>IF(ISERROR(VLOOKUP(AA18,'[1] '!$A$2:$B$28,2,FALSE)),"",VLOOKUP(AA18,'[1] '!$A$2:$B$28,2,FALSE))</f>
        <v/>
      </c>
      <c r="AE18" s="32">
        <f t="shared" si="16"/>
        <v>19</v>
      </c>
      <c r="AF18" s="33">
        <f t="shared" si="9"/>
        <v>5</v>
      </c>
      <c r="AG18" s="31">
        <f t="shared" si="17"/>
        <v>44357</v>
      </c>
      <c r="AH18" s="38">
        <f>VLOOKUP(AG18,Skabelon!$A:$E,4,FALSE)</f>
        <v>0</v>
      </c>
      <c r="AI18" s="38" t="str">
        <f>VLOOKUP(AG18,Skabelon!$A:$E,5,FALSE)</f>
        <v>DD</v>
      </c>
      <c r="AJ18" s="25"/>
      <c r="AK18" s="29" t="str">
        <f t="shared" si="10"/>
        <v/>
      </c>
    </row>
    <row r="19" spans="2:37" x14ac:dyDescent="0.25">
      <c r="B19" s="21">
        <f t="shared" si="1"/>
        <v>2</v>
      </c>
      <c r="C19" s="22">
        <f t="shared" si="11"/>
        <v>44207</v>
      </c>
      <c r="D19" s="38">
        <f>VLOOKUP(C19,Skabelon!$A:$E,4,FALSE)</f>
        <v>0</v>
      </c>
      <c r="E19" s="38" t="str">
        <f>VLOOKUP(C19,Skabelon!$A:$E,5,FALSE)</f>
        <v>TB</v>
      </c>
      <c r="F19" s="25" t="str">
        <f>IF(ISERROR(VLOOKUP(C19,'[1] '!$A$2:$B$28,2,FALSE)),"",VLOOKUP(C19,'[1] '!$A$2:$B$28,2,FALSE))</f>
        <v/>
      </c>
      <c r="G19" s="29">
        <f t="shared" si="2"/>
        <v>2</v>
      </c>
      <c r="H19" s="30">
        <f t="shared" si="3"/>
        <v>5</v>
      </c>
      <c r="I19" s="31">
        <f t="shared" si="12"/>
        <v>44238</v>
      </c>
      <c r="J19" s="38">
        <f>VLOOKUP(I19,Skabelon!$A:$E,4,FALSE)</f>
        <v>0</v>
      </c>
      <c r="K19" s="38" t="str">
        <f>VLOOKUP(I19,Skabelon!$A:$E,5,FALSE)</f>
        <v>TB</v>
      </c>
      <c r="L19" s="25"/>
      <c r="M19" s="32" t="str">
        <f t="shared" si="0"/>
        <v/>
      </c>
      <c r="N19" s="33">
        <f t="shared" si="4"/>
        <v>5</v>
      </c>
      <c r="O19" s="31">
        <f t="shared" si="13"/>
        <v>44266</v>
      </c>
      <c r="P19" s="38">
        <f>VLOOKUP(O19,Skabelon!$A:$E,4,FALSE)</f>
        <v>0</v>
      </c>
      <c r="Q19" s="38" t="str">
        <f>VLOOKUP(O19,Skabelon!$A:$E,5,FALSE)</f>
        <v>TB</v>
      </c>
      <c r="R19" s="25" t="str">
        <f>IF(ISERROR(VLOOKUP(O19,'[1] '!$A$2:$B$28,2,FALSE)),"",VLOOKUP(O19,'[1] '!$A$2:$B$28,2,FALSE))</f>
        <v/>
      </c>
      <c r="S19" s="32" t="str">
        <f t="shared" si="5"/>
        <v/>
      </c>
      <c r="T19" s="33">
        <f t="shared" si="6"/>
        <v>1</v>
      </c>
      <c r="U19" s="31">
        <f t="shared" si="14"/>
        <v>44297</v>
      </c>
      <c r="V19" s="38">
        <f>VLOOKUP(U19,Skabelon!$A:$E,4,FALSE)</f>
        <v>0</v>
      </c>
      <c r="W19" s="38" t="str">
        <f>VLOOKUP(U19,Skabelon!$A:$E,5,FALSE)</f>
        <v>DD</v>
      </c>
      <c r="X19" s="25"/>
      <c r="Y19" s="32"/>
      <c r="Z19" s="33">
        <f t="shared" si="8"/>
        <v>3</v>
      </c>
      <c r="AA19" s="31">
        <f t="shared" si="15"/>
        <v>44327</v>
      </c>
      <c r="AB19" s="38">
        <f>VLOOKUP(AA19,Skabelon!$A:$E,4,FALSE)</f>
        <v>0</v>
      </c>
      <c r="AC19" s="38" t="str">
        <f>VLOOKUP(AA19,Skabelon!$A:$E,5,FALSE)</f>
        <v>DD</v>
      </c>
      <c r="AD19" s="25"/>
      <c r="AE19" s="32" t="str">
        <f t="shared" si="16"/>
        <v/>
      </c>
      <c r="AF19" s="33">
        <f t="shared" si="9"/>
        <v>6</v>
      </c>
      <c r="AG19" s="31">
        <f t="shared" si="17"/>
        <v>44358</v>
      </c>
      <c r="AH19" s="38">
        <f>VLOOKUP(AG19,Skabelon!$A:$E,4,FALSE)</f>
        <v>0</v>
      </c>
      <c r="AI19" s="38" t="str">
        <f>VLOOKUP(AG19,Skabelon!$A:$E,5,FALSE)</f>
        <v>CR</v>
      </c>
      <c r="AJ19" s="25" t="str">
        <f>IF(ISERROR(VLOOKUP(AG19,'[1] '!$A$2:$B$28,2,FALSE)),"",VLOOKUP(AG19,'[1] '!$A$2:$B$28,2,FALSE))</f>
        <v/>
      </c>
      <c r="AK19" s="28" t="str">
        <f t="shared" si="10"/>
        <v/>
      </c>
    </row>
    <row r="20" spans="2:37" x14ac:dyDescent="0.25">
      <c r="B20" s="21">
        <f t="shared" si="1"/>
        <v>3</v>
      </c>
      <c r="C20" s="22">
        <f t="shared" si="11"/>
        <v>44208</v>
      </c>
      <c r="D20" s="38">
        <f>VLOOKUP(C20,Skabelon!$A:$E,4,FALSE)</f>
        <v>0</v>
      </c>
      <c r="E20" s="38" t="str">
        <f>VLOOKUP(C20,Skabelon!$A:$E,5,FALSE)</f>
        <v>TB</v>
      </c>
      <c r="F20" s="25" t="str">
        <f>IF(ISERROR(VLOOKUP(C20,'[1] '!$A$2:$B$28,2,FALSE)),"",VLOOKUP(C20,'[1] '!$A$2:$B$28,2,FALSE))</f>
        <v/>
      </c>
      <c r="G20" s="29" t="str">
        <f t="shared" si="2"/>
        <v/>
      </c>
      <c r="H20" s="30">
        <f t="shared" si="3"/>
        <v>6</v>
      </c>
      <c r="I20" s="31">
        <f t="shared" si="12"/>
        <v>44239</v>
      </c>
      <c r="J20" s="38">
        <f>VLOOKUP(I20,Skabelon!$A:$E,4,FALSE)</f>
        <v>0</v>
      </c>
      <c r="K20" s="38" t="str">
        <f>VLOOKUP(I20,Skabelon!$A:$E,5,FALSE)</f>
        <v>DD</v>
      </c>
      <c r="L20" s="25"/>
      <c r="M20" s="32" t="str">
        <f t="shared" si="0"/>
        <v/>
      </c>
      <c r="N20" s="33">
        <f t="shared" si="4"/>
        <v>6</v>
      </c>
      <c r="O20" s="31">
        <f t="shared" si="13"/>
        <v>44267</v>
      </c>
      <c r="P20" s="38">
        <f>VLOOKUP(O20,Skabelon!$A:$E,4,FALSE)</f>
        <v>0</v>
      </c>
      <c r="Q20" s="38" t="str">
        <f>VLOOKUP(O20,Skabelon!$A:$E,5,FALSE)</f>
        <v>DD</v>
      </c>
      <c r="R20" s="25" t="str">
        <f>IF(ISERROR(VLOOKUP(O20,'[1] '!$A$2:$B$28,2,FALSE)),"",VLOOKUP(O20,'[1] '!$A$2:$B$28,2,FALSE))</f>
        <v/>
      </c>
      <c r="S20" s="32" t="str">
        <f t="shared" si="5"/>
        <v/>
      </c>
      <c r="T20" s="33">
        <f t="shared" si="6"/>
        <v>2</v>
      </c>
      <c r="U20" s="31">
        <f t="shared" si="14"/>
        <v>44298</v>
      </c>
      <c r="V20" s="38">
        <f>VLOOKUP(U20,Skabelon!$A:$E,4,FALSE)</f>
        <v>0</v>
      </c>
      <c r="W20" s="38" t="str">
        <f>VLOOKUP(U20,Skabelon!$A:$E,5,FALSE)</f>
        <v>DD</v>
      </c>
      <c r="X20" s="25"/>
      <c r="Y20" s="32">
        <f t="shared" si="7"/>
        <v>15</v>
      </c>
      <c r="Z20" s="33">
        <f t="shared" si="8"/>
        <v>4</v>
      </c>
      <c r="AA20" s="31">
        <f t="shared" si="15"/>
        <v>44328</v>
      </c>
      <c r="AB20" s="38">
        <f>VLOOKUP(AA20,Skabelon!$A:$E,4,FALSE)</f>
        <v>0</v>
      </c>
      <c r="AC20" s="38" t="str">
        <f>VLOOKUP(AA20,Skabelon!$A:$E,5,FALSE)</f>
        <v>DD</v>
      </c>
      <c r="AD20" s="25" t="str">
        <f>IF(ISERROR(VLOOKUP(AA20,'[1] '!$A$2:$B$28,2,FALSE)),"",VLOOKUP(AA20,'[1] '!$A$2:$B$28,2,FALSE))</f>
        <v/>
      </c>
      <c r="AE20" s="32" t="str">
        <f t="shared" si="16"/>
        <v/>
      </c>
      <c r="AF20" s="33">
        <f t="shared" si="9"/>
        <v>7</v>
      </c>
      <c r="AG20" s="31">
        <f t="shared" si="17"/>
        <v>44359</v>
      </c>
      <c r="AH20" s="38">
        <f>VLOOKUP(AG20,Skabelon!$A:$E,4,FALSE)</f>
        <v>0</v>
      </c>
      <c r="AI20" s="38" t="str">
        <f>VLOOKUP(AG20,Skabelon!$A:$E,5,FALSE)</f>
        <v>CR</v>
      </c>
      <c r="AJ20" s="25" t="str">
        <f>IF(ISERROR(VLOOKUP(AG20,'[1] '!$A$2:$B$28,2,FALSE)),"",VLOOKUP(AG20,'[1] '!$A$2:$B$28,2,FALSE))</f>
        <v/>
      </c>
      <c r="AK20" s="28" t="str">
        <f t="shared" si="10"/>
        <v/>
      </c>
    </row>
    <row r="21" spans="2:37" x14ac:dyDescent="0.25">
      <c r="B21" s="21">
        <f t="shared" si="1"/>
        <v>4</v>
      </c>
      <c r="C21" s="22">
        <f t="shared" si="11"/>
        <v>44209</v>
      </c>
      <c r="D21" s="38">
        <f>VLOOKUP(C21,Skabelon!$A:$E,4,FALSE)</f>
        <v>0</v>
      </c>
      <c r="E21" s="38" t="str">
        <f>VLOOKUP(C21,Skabelon!$A:$E,5,FALSE)</f>
        <v>TB</v>
      </c>
      <c r="F21" s="25" t="str">
        <f>IF(ISERROR(VLOOKUP(C21,'[1] '!$A$2:$B$28,2,FALSE)),"",VLOOKUP(C21,'[1] '!$A$2:$B$28,2,FALSE))</f>
        <v/>
      </c>
      <c r="G21" s="29" t="str">
        <f t="shared" si="2"/>
        <v/>
      </c>
      <c r="H21" s="30">
        <f t="shared" si="3"/>
        <v>7</v>
      </c>
      <c r="I21" s="31">
        <f t="shared" si="12"/>
        <v>44240</v>
      </c>
      <c r="J21" s="38">
        <f>VLOOKUP(I21,Skabelon!$A:$E,4,FALSE)</f>
        <v>0</v>
      </c>
      <c r="K21" s="38" t="str">
        <f>VLOOKUP(I21,Skabelon!$A:$E,5,FALSE)</f>
        <v>DD</v>
      </c>
      <c r="L21" s="25" t="s">
        <v>50</v>
      </c>
      <c r="M21" s="32" t="str">
        <f t="shared" si="0"/>
        <v/>
      </c>
      <c r="N21" s="33">
        <f t="shared" si="4"/>
        <v>7</v>
      </c>
      <c r="O21" s="31">
        <f t="shared" si="13"/>
        <v>44268</v>
      </c>
      <c r="P21" s="38">
        <f>VLOOKUP(O21,Skabelon!$A:$E,4,FALSE)</f>
        <v>0</v>
      </c>
      <c r="Q21" s="38" t="str">
        <f>VLOOKUP(O21,Skabelon!$A:$E,5,FALSE)</f>
        <v>DD</v>
      </c>
      <c r="R21" s="25"/>
      <c r="S21" s="32" t="str">
        <f t="shared" si="5"/>
        <v/>
      </c>
      <c r="T21" s="33">
        <f t="shared" si="6"/>
        <v>3</v>
      </c>
      <c r="U21" s="31">
        <f t="shared" si="14"/>
        <v>44299</v>
      </c>
      <c r="V21" s="38">
        <f>VLOOKUP(U21,Skabelon!$A:$E,4,FALSE)</f>
        <v>0</v>
      </c>
      <c r="W21" s="38" t="str">
        <f>VLOOKUP(U21,Skabelon!$A:$E,5,FALSE)</f>
        <v>DD</v>
      </c>
      <c r="X21" s="25"/>
      <c r="Y21" s="32" t="str">
        <f t="shared" si="7"/>
        <v/>
      </c>
      <c r="Z21" s="33">
        <f t="shared" si="8"/>
        <v>5</v>
      </c>
      <c r="AA21" s="31">
        <f t="shared" si="15"/>
        <v>44329</v>
      </c>
      <c r="AB21" s="38">
        <f>VLOOKUP(AA21,Skabelon!$A:$E,4,FALSE)</f>
        <v>0</v>
      </c>
      <c r="AC21" s="38" t="str">
        <f>VLOOKUP(AA21,Skabelon!$A:$E,5,FALSE)</f>
        <v>DD</v>
      </c>
      <c r="AD21" s="25" t="s">
        <v>9</v>
      </c>
      <c r="AE21" s="32" t="str">
        <f t="shared" si="16"/>
        <v/>
      </c>
      <c r="AF21" s="33">
        <f t="shared" si="9"/>
        <v>1</v>
      </c>
      <c r="AG21" s="31">
        <f t="shared" si="17"/>
        <v>44360</v>
      </c>
      <c r="AH21" s="38">
        <f>VLOOKUP(AG21,Skabelon!$A:$E,4,FALSE)</f>
        <v>0</v>
      </c>
      <c r="AI21" s="38" t="str">
        <f>VLOOKUP(AG21,Skabelon!$A:$E,5,FALSE)</f>
        <v>CR</v>
      </c>
      <c r="AJ21" s="25" t="str">
        <f>IF(ISERROR(VLOOKUP(AG21,'[1] '!$A$2:$B$28,2,FALSE)),"",VLOOKUP(AG21,'[1] '!$A$2:$B$28,2,FALSE))</f>
        <v/>
      </c>
      <c r="AK21" s="29"/>
    </row>
    <row r="22" spans="2:37" x14ac:dyDescent="0.25">
      <c r="B22" s="21">
        <f t="shared" si="1"/>
        <v>5</v>
      </c>
      <c r="C22" s="22">
        <f t="shared" si="11"/>
        <v>44210</v>
      </c>
      <c r="D22" s="38">
        <f>VLOOKUP(C22,Skabelon!$A:$E,4,FALSE)</f>
        <v>0</v>
      </c>
      <c r="E22" s="38" t="str">
        <f>VLOOKUP(C22,Skabelon!$A:$E,5,FALSE)</f>
        <v>TB</v>
      </c>
      <c r="F22" s="25" t="str">
        <f>IF(ISERROR(VLOOKUP(C22,'[1] '!$A$2:$B$28,2,FALSE)),"",VLOOKUP(C22,'[1] '!$A$2:$B$28,2,FALSE))</f>
        <v/>
      </c>
      <c r="G22" s="29" t="str">
        <f t="shared" si="2"/>
        <v/>
      </c>
      <c r="H22" s="30">
        <f t="shared" si="3"/>
        <v>1</v>
      </c>
      <c r="I22" s="31">
        <f t="shared" si="12"/>
        <v>44241</v>
      </c>
      <c r="J22" s="38">
        <f>VLOOKUP(I22,Skabelon!$A:$E,4,FALSE)</f>
        <v>0</v>
      </c>
      <c r="K22" s="38" t="str">
        <f>VLOOKUP(I22,Skabelon!$A:$E,5,FALSE)</f>
        <v>DD</v>
      </c>
      <c r="L22" s="25" t="s">
        <v>50</v>
      </c>
      <c r="M22" s="32"/>
      <c r="N22" s="33">
        <f t="shared" si="4"/>
        <v>1</v>
      </c>
      <c r="O22" s="31">
        <f t="shared" si="13"/>
        <v>44269</v>
      </c>
      <c r="P22" s="38">
        <f>VLOOKUP(O22,Skabelon!$A:$E,4,FALSE)</f>
        <v>0</v>
      </c>
      <c r="Q22" s="38" t="str">
        <f>VLOOKUP(O22,Skabelon!$A:$E,5,FALSE)</f>
        <v>DD</v>
      </c>
      <c r="R22" s="25" t="str">
        <f>IF(ISERROR(VLOOKUP(O22,'[1] '!$A$2:$B$28,2,FALSE)),"",VLOOKUP(O22,'[1] '!$A$2:$B$28,2,FALSE))</f>
        <v/>
      </c>
      <c r="S22" s="32" t="str">
        <f t="shared" si="5"/>
        <v/>
      </c>
      <c r="T22" s="33">
        <f t="shared" si="6"/>
        <v>4</v>
      </c>
      <c r="U22" s="31">
        <f t="shared" si="14"/>
        <v>44300</v>
      </c>
      <c r="V22" s="38">
        <f>VLOOKUP(U22,Skabelon!$A:$E,4,FALSE)</f>
        <v>0</v>
      </c>
      <c r="W22" s="38" t="str">
        <f>VLOOKUP(U22,Skabelon!$A:$E,5,FALSE)</f>
        <v>DD</v>
      </c>
      <c r="X22" s="25"/>
      <c r="Y22" s="32" t="str">
        <f t="shared" si="7"/>
        <v/>
      </c>
      <c r="Z22" s="33">
        <f t="shared" si="8"/>
        <v>6</v>
      </c>
      <c r="AA22" s="31">
        <f t="shared" si="15"/>
        <v>44330</v>
      </c>
      <c r="AB22" s="38">
        <f>VLOOKUP(AA22,Skabelon!$A:$E,4,FALSE)</f>
        <v>0</v>
      </c>
      <c r="AC22" s="38" t="str">
        <f>VLOOKUP(AA22,Skabelon!$A:$E,5,FALSE)</f>
        <v>CR</v>
      </c>
      <c r="AD22" s="25"/>
      <c r="AE22" s="32" t="str">
        <f t="shared" si="16"/>
        <v/>
      </c>
      <c r="AF22" s="33">
        <f t="shared" si="9"/>
        <v>2</v>
      </c>
      <c r="AG22" s="31">
        <f t="shared" si="17"/>
        <v>44361</v>
      </c>
      <c r="AH22" s="38">
        <f>VLOOKUP(AG22,Skabelon!$A:$E,4,FALSE)</f>
        <v>0</v>
      </c>
      <c r="AI22" s="38" t="str">
        <f>VLOOKUP(AG22,Skabelon!$A:$E,5,FALSE)</f>
        <v>CR</v>
      </c>
      <c r="AJ22" s="25" t="str">
        <f>IF(ISERROR(VLOOKUP(AG22,'[1] '!$A$2:$B$28,2,FALSE)),"",VLOOKUP(AG22,'[1] '!$A$2:$B$28,2,FALSE))</f>
        <v/>
      </c>
      <c r="AK22" s="28">
        <f t="shared" si="10"/>
        <v>24</v>
      </c>
    </row>
    <row r="23" spans="2:37" x14ac:dyDescent="0.25">
      <c r="B23" s="21">
        <f t="shared" si="1"/>
        <v>6</v>
      </c>
      <c r="C23" s="22">
        <f t="shared" si="11"/>
        <v>44211</v>
      </c>
      <c r="D23" s="38">
        <f>VLOOKUP(C23,Skabelon!$A:$E,4,FALSE)</f>
        <v>0</v>
      </c>
      <c r="E23" s="38" t="str">
        <f>VLOOKUP(C23,Skabelon!$A:$E,5,FALSE)</f>
        <v>DD</v>
      </c>
      <c r="F23" s="25" t="str">
        <f>IF(ISERROR(VLOOKUP(C23,'[1] '!$A$2:$B$28,2,FALSE)),"",VLOOKUP(C23,'[1] '!$A$2:$B$28,2,FALSE))</f>
        <v/>
      </c>
      <c r="G23" s="29" t="str">
        <f t="shared" si="2"/>
        <v/>
      </c>
      <c r="H23" s="30">
        <f t="shared" si="3"/>
        <v>2</v>
      </c>
      <c r="I23" s="31">
        <f t="shared" si="12"/>
        <v>44242</v>
      </c>
      <c r="J23" s="38">
        <f>VLOOKUP(I23,Skabelon!$A:$E,4,FALSE)</f>
        <v>0</v>
      </c>
      <c r="K23" s="38" t="str">
        <f>VLOOKUP(I23,Skabelon!$A:$E,5,FALSE)</f>
        <v>DD</v>
      </c>
      <c r="L23" s="25" t="s">
        <v>50</v>
      </c>
      <c r="M23" s="32">
        <f t="shared" si="0"/>
        <v>7</v>
      </c>
      <c r="N23" s="33">
        <f t="shared" si="4"/>
        <v>2</v>
      </c>
      <c r="O23" s="31">
        <f t="shared" si="13"/>
        <v>44270</v>
      </c>
      <c r="P23" s="38">
        <f>VLOOKUP(O23,Skabelon!$A:$E,4,FALSE)</f>
        <v>0</v>
      </c>
      <c r="Q23" s="38" t="str">
        <f>VLOOKUP(O23,Skabelon!$A:$E,5,FALSE)</f>
        <v>DD</v>
      </c>
      <c r="R23" s="25" t="str">
        <f>IF(ISERROR(VLOOKUP(O23,'[1] '!$A$2:$B$28,2,FALSE)),"",VLOOKUP(O23,'[1] '!$A$2:$B$28,2,FALSE))</f>
        <v/>
      </c>
      <c r="S23" s="32">
        <f t="shared" si="5"/>
        <v>11</v>
      </c>
      <c r="T23" s="33">
        <f t="shared" si="6"/>
        <v>5</v>
      </c>
      <c r="U23" s="31">
        <f t="shared" si="14"/>
        <v>44301</v>
      </c>
      <c r="V23" s="38">
        <f>VLOOKUP(U23,Skabelon!$A:$E,4,FALSE)</f>
        <v>0</v>
      </c>
      <c r="W23" s="38" t="str">
        <f>VLOOKUP(U23,Skabelon!$A:$E,5,FALSE)</f>
        <v>DD</v>
      </c>
      <c r="X23" s="25"/>
      <c r="Y23" s="32" t="str">
        <f t="shared" si="7"/>
        <v/>
      </c>
      <c r="Z23" s="33">
        <f t="shared" si="8"/>
        <v>7</v>
      </c>
      <c r="AA23" s="31">
        <f t="shared" si="15"/>
        <v>44331</v>
      </c>
      <c r="AB23" s="38">
        <f>VLOOKUP(AA23,Skabelon!$A:$E,4,FALSE)</f>
        <v>0</v>
      </c>
      <c r="AC23" s="38" t="str">
        <f>VLOOKUP(AA23,Skabelon!$A:$E,5,FALSE)</f>
        <v>CR</v>
      </c>
      <c r="AD23" s="25" t="str">
        <f>IF(ISERROR(VLOOKUP(AA23,'[1] '!$A$2:$B$28,2,FALSE)),"",VLOOKUP(AA23,'[1] '!$A$2:$B$28,2,FALSE))</f>
        <v/>
      </c>
      <c r="AE23" s="32" t="str">
        <f t="shared" si="16"/>
        <v/>
      </c>
      <c r="AF23" s="33">
        <f t="shared" si="9"/>
        <v>3</v>
      </c>
      <c r="AG23" s="31">
        <f t="shared" si="17"/>
        <v>44362</v>
      </c>
      <c r="AH23" s="38">
        <f>VLOOKUP(AG23,Skabelon!$A:$E,4,FALSE)</f>
        <v>0</v>
      </c>
      <c r="AI23" s="38" t="str">
        <f>VLOOKUP(AG23,Skabelon!$A:$E,5,FALSE)</f>
        <v>CR</v>
      </c>
      <c r="AJ23" s="25" t="str">
        <f>IF(ISERROR(VLOOKUP(AG23,'[1] '!$A$2:$B$28,2,FALSE)),"",VLOOKUP(AG23,'[1] '!$A$2:$B$28,2,FALSE))</f>
        <v/>
      </c>
      <c r="AK23" s="28" t="str">
        <f t="shared" si="10"/>
        <v/>
      </c>
    </row>
    <row r="24" spans="2:37" x14ac:dyDescent="0.25">
      <c r="B24" s="21">
        <f t="shared" si="1"/>
        <v>7</v>
      </c>
      <c r="C24" s="22">
        <f t="shared" si="11"/>
        <v>44212</v>
      </c>
      <c r="D24" s="38">
        <f>VLOOKUP(C24,Skabelon!$A:$E,4,FALSE)</f>
        <v>0</v>
      </c>
      <c r="E24" s="38" t="str">
        <f>VLOOKUP(C24,Skabelon!$A:$E,5,FALSE)</f>
        <v>DD</v>
      </c>
      <c r="F24" s="25" t="str">
        <f>IF(ISERROR(VLOOKUP(C24,'[1] '!$A$2:$B$28,2,FALSE)),"",VLOOKUP(C24,'[1] '!$A$2:$B$28,2,FALSE))</f>
        <v/>
      </c>
      <c r="G24" s="29" t="str">
        <f t="shared" si="2"/>
        <v/>
      </c>
      <c r="H24" s="30">
        <f t="shared" si="3"/>
        <v>3</v>
      </c>
      <c r="I24" s="31">
        <f t="shared" si="12"/>
        <v>44243</v>
      </c>
      <c r="J24" s="38">
        <f>VLOOKUP(I24,Skabelon!$A:$E,4,FALSE)</f>
        <v>0</v>
      </c>
      <c r="K24" s="38" t="str">
        <f>VLOOKUP(I24,Skabelon!$A:$E,5,FALSE)</f>
        <v>DD</v>
      </c>
      <c r="L24" s="25" t="s">
        <v>50</v>
      </c>
      <c r="M24" s="32" t="str">
        <f t="shared" si="0"/>
        <v/>
      </c>
      <c r="N24" s="33">
        <f t="shared" si="4"/>
        <v>3</v>
      </c>
      <c r="O24" s="31">
        <f t="shared" si="13"/>
        <v>44271</v>
      </c>
      <c r="P24" s="38">
        <f>VLOOKUP(O24,Skabelon!$A:$E,4,FALSE)</f>
        <v>0</v>
      </c>
      <c r="Q24" s="38" t="str">
        <f>VLOOKUP(O24,Skabelon!$A:$E,5,FALSE)</f>
        <v>DD</v>
      </c>
      <c r="R24" s="25" t="str">
        <f>IF(ISERROR(VLOOKUP(O24,'[1] '!$A$2:$B$28,2,FALSE)),"",VLOOKUP(O24,'[1] '!$A$2:$B$28,2,FALSE))</f>
        <v/>
      </c>
      <c r="S24" s="32" t="str">
        <f t="shared" si="5"/>
        <v/>
      </c>
      <c r="T24" s="33">
        <f t="shared" si="6"/>
        <v>6</v>
      </c>
      <c r="U24" s="31">
        <f t="shared" si="14"/>
        <v>44302</v>
      </c>
      <c r="V24" s="38">
        <f>VLOOKUP(U24,Skabelon!$A:$E,4,FALSE)</f>
        <v>0</v>
      </c>
      <c r="W24" s="38" t="str">
        <f>VLOOKUP(U24,Skabelon!$A:$E,5,FALSE)</f>
        <v>CR</v>
      </c>
      <c r="X24" s="25"/>
      <c r="Y24" s="32" t="str">
        <f t="shared" si="7"/>
        <v/>
      </c>
      <c r="Z24" s="33">
        <f t="shared" si="8"/>
        <v>1</v>
      </c>
      <c r="AA24" s="31">
        <f t="shared" si="15"/>
        <v>44332</v>
      </c>
      <c r="AB24" s="38">
        <f>VLOOKUP(AA24,Skabelon!$A:$E,4,FALSE)</f>
        <v>0</v>
      </c>
      <c r="AC24" s="38" t="str">
        <f>VLOOKUP(AA24,Skabelon!$A:$E,5,FALSE)</f>
        <v>CR</v>
      </c>
      <c r="AD24" s="25" t="str">
        <f>IF(ISERROR(VLOOKUP(AA24,'[1] '!$A$2:$B$28,2,FALSE)),"",VLOOKUP(AA24,'[1] '!$A$2:$B$28,2,FALSE))</f>
        <v/>
      </c>
      <c r="AE24" s="32"/>
      <c r="AF24" s="33">
        <f t="shared" si="9"/>
        <v>4</v>
      </c>
      <c r="AG24" s="31">
        <f t="shared" si="17"/>
        <v>44363</v>
      </c>
      <c r="AH24" s="38">
        <f>VLOOKUP(AG24,Skabelon!$A:$E,4,FALSE)</f>
        <v>0</v>
      </c>
      <c r="AI24" s="38" t="str">
        <f>VLOOKUP(AG24,Skabelon!$A:$E,5,FALSE)</f>
        <v>CR</v>
      </c>
      <c r="AJ24" s="25" t="str">
        <f>IF(ISERROR(VLOOKUP(AG24,'[1] '!$A$2:$B$28,2,FALSE)),"",VLOOKUP(AG24,'[1] '!$A$2:$B$28,2,FALSE))</f>
        <v/>
      </c>
      <c r="AK24" s="28" t="str">
        <f t="shared" si="10"/>
        <v/>
      </c>
    </row>
    <row r="25" spans="2:37" x14ac:dyDescent="0.25">
      <c r="B25" s="21">
        <f t="shared" si="1"/>
        <v>1</v>
      </c>
      <c r="C25" s="22">
        <f t="shared" si="11"/>
        <v>44213</v>
      </c>
      <c r="D25" s="38">
        <f>VLOOKUP(C25,Skabelon!$A:$E,4,FALSE)</f>
        <v>0</v>
      </c>
      <c r="E25" s="38" t="str">
        <f>VLOOKUP(C25,Skabelon!$A:$E,5,FALSE)</f>
        <v>DD</v>
      </c>
      <c r="F25" s="25" t="str">
        <f>IF(ISERROR(VLOOKUP(C25,'[1] '!$A$2:$B$28,2,FALSE)),"",VLOOKUP(C25,'[1] '!$A$2:$B$28,2,FALSE))</f>
        <v/>
      </c>
      <c r="G25" s="29"/>
      <c r="H25" s="30">
        <f t="shared" si="3"/>
        <v>4</v>
      </c>
      <c r="I25" s="31">
        <f t="shared" si="12"/>
        <v>44244</v>
      </c>
      <c r="J25" s="38">
        <f>VLOOKUP(I25,Skabelon!$A:$E,4,FALSE)</f>
        <v>0</v>
      </c>
      <c r="K25" s="38" t="str">
        <f>VLOOKUP(I25,Skabelon!$A:$E,5,FALSE)</f>
        <v>DD</v>
      </c>
      <c r="L25" s="61" t="s">
        <v>50</v>
      </c>
      <c r="M25" s="32" t="str">
        <f t="shared" si="0"/>
        <v/>
      </c>
      <c r="N25" s="33">
        <f t="shared" si="4"/>
        <v>4</v>
      </c>
      <c r="O25" s="31">
        <f t="shared" si="13"/>
        <v>44272</v>
      </c>
      <c r="P25" s="38">
        <f>VLOOKUP(O25,Skabelon!$A:$E,4,FALSE)</f>
        <v>0</v>
      </c>
      <c r="Q25" s="38" t="str">
        <f>VLOOKUP(O25,Skabelon!$A:$E,5,FALSE)</f>
        <v>DD</v>
      </c>
      <c r="R25" s="25" t="str">
        <f>IF(ISERROR(VLOOKUP(O25,'[1] '!$A$2:$B$28,2,FALSE)),"",VLOOKUP(O25,'[1] '!$A$2:$B$28,2,FALSE))</f>
        <v/>
      </c>
      <c r="S25" s="32"/>
      <c r="T25" s="33">
        <f t="shared" si="6"/>
        <v>7</v>
      </c>
      <c r="U25" s="31">
        <f t="shared" si="14"/>
        <v>44303</v>
      </c>
      <c r="V25" s="38">
        <f>VLOOKUP(U25,Skabelon!$A:$E,4,FALSE)</f>
        <v>0</v>
      </c>
      <c r="W25" s="38" t="str">
        <f>VLOOKUP(U25,Skabelon!$A:$E,5,FALSE)</f>
        <v>CR</v>
      </c>
      <c r="X25" s="25"/>
      <c r="Y25" s="32" t="str">
        <f t="shared" si="7"/>
        <v/>
      </c>
      <c r="Z25" s="33">
        <f t="shared" si="8"/>
        <v>2</v>
      </c>
      <c r="AA25" s="31">
        <f t="shared" si="15"/>
        <v>44333</v>
      </c>
      <c r="AB25" s="38">
        <f>VLOOKUP(AA25,Skabelon!$A:$E,4,FALSE)</f>
        <v>0</v>
      </c>
      <c r="AC25" s="38" t="str">
        <f>VLOOKUP(AA25,Skabelon!$A:$E,5,FALSE)</f>
        <v>CR</v>
      </c>
      <c r="AE25" s="32">
        <f t="shared" si="16"/>
        <v>20</v>
      </c>
      <c r="AF25" s="33">
        <f t="shared" si="9"/>
        <v>5</v>
      </c>
      <c r="AG25" s="31">
        <f t="shared" si="17"/>
        <v>44364</v>
      </c>
      <c r="AH25" s="38">
        <f>VLOOKUP(AG25,Skabelon!$A:$E,4,FALSE)</f>
        <v>0</v>
      </c>
      <c r="AI25" s="38" t="str">
        <f>VLOOKUP(AG25,Skabelon!$A:$E,5,FALSE)</f>
        <v>CR</v>
      </c>
      <c r="AJ25" s="25" t="str">
        <f>IF(ISERROR(VLOOKUP(AG25,'[1] '!$A$2:$B$28,2,FALSE)),"",VLOOKUP(AG25,'[1] '!$A$2:$B$28,2,FALSE))</f>
        <v/>
      </c>
      <c r="AK25" s="28" t="str">
        <f t="shared" si="10"/>
        <v/>
      </c>
    </row>
    <row r="26" spans="2:37" x14ac:dyDescent="0.25">
      <c r="B26" s="21">
        <f t="shared" si="1"/>
        <v>2</v>
      </c>
      <c r="C26" s="22">
        <f t="shared" si="11"/>
        <v>44214</v>
      </c>
      <c r="D26" s="38">
        <f>VLOOKUP(C26,Skabelon!$A:$E,4,FALSE)</f>
        <v>0</v>
      </c>
      <c r="E26" s="38" t="str">
        <f>VLOOKUP(C26,Skabelon!$A:$E,5,FALSE)</f>
        <v>DD</v>
      </c>
      <c r="F26" s="25" t="str">
        <f>IF(ISERROR(VLOOKUP(C26,'[1] '!$A$2:$B$28,2,FALSE)),"",VLOOKUP(C26,'[1] '!$A$2:$B$28,2,FALSE))</f>
        <v/>
      </c>
      <c r="G26" s="29">
        <f t="shared" si="2"/>
        <v>3</v>
      </c>
      <c r="H26" s="30">
        <f t="shared" si="3"/>
        <v>5</v>
      </c>
      <c r="I26" s="31">
        <f t="shared" si="12"/>
        <v>44245</v>
      </c>
      <c r="J26" s="38">
        <f>VLOOKUP(I26,Skabelon!$A:$E,4,FALSE)</f>
        <v>0</v>
      </c>
      <c r="K26" s="38" t="str">
        <f>VLOOKUP(I26,Skabelon!$A:$E,5,FALSE)</f>
        <v>DD</v>
      </c>
      <c r="L26" s="25" t="s">
        <v>50</v>
      </c>
      <c r="M26" s="32" t="str">
        <f t="shared" si="0"/>
        <v/>
      </c>
      <c r="N26" s="33">
        <f t="shared" si="4"/>
        <v>5</v>
      </c>
      <c r="O26" s="31">
        <f t="shared" si="13"/>
        <v>44273</v>
      </c>
      <c r="P26" s="38">
        <f>VLOOKUP(O26,Skabelon!$A:$E,4,FALSE)</f>
        <v>0</v>
      </c>
      <c r="Q26" s="38" t="str">
        <f>VLOOKUP(O26,Skabelon!$A:$E,5,FALSE)</f>
        <v>DD</v>
      </c>
      <c r="R26" s="25" t="str">
        <f>IF(ISERROR(VLOOKUP(O26,'[1] '!$A$2:$B$28,2,FALSE)),"",VLOOKUP(O26,'[1] '!$A$2:$B$28,2,FALSE))</f>
        <v/>
      </c>
      <c r="S26" s="32" t="str">
        <f t="shared" si="5"/>
        <v/>
      </c>
      <c r="T26" s="33">
        <f t="shared" si="6"/>
        <v>1</v>
      </c>
      <c r="U26" s="31">
        <f t="shared" si="14"/>
        <v>44304</v>
      </c>
      <c r="V26" s="38">
        <f>VLOOKUP(U26,Skabelon!$A:$E,4,FALSE)</f>
        <v>0</v>
      </c>
      <c r="W26" s="38" t="str">
        <f>VLOOKUP(U26,Skabelon!$A:$E,5,FALSE)</f>
        <v>CR</v>
      </c>
      <c r="X26" s="25"/>
      <c r="Y26" s="32"/>
      <c r="Z26" s="33">
        <f t="shared" si="8"/>
        <v>3</v>
      </c>
      <c r="AA26" s="31">
        <f t="shared" si="15"/>
        <v>44334</v>
      </c>
      <c r="AB26" s="38">
        <f>VLOOKUP(AA26,Skabelon!$A:$E,4,FALSE)</f>
        <v>0</v>
      </c>
      <c r="AC26" s="38" t="str">
        <f>VLOOKUP(AA26,Skabelon!$A:$E,5,FALSE)</f>
        <v>CR</v>
      </c>
      <c r="AD26" s="25" t="str">
        <f>IF(ISERROR(VLOOKUP(AA26,'[1] '!$A$2:$B$28,2,FALSE)),"",VLOOKUP(AA26,'[1] '!$A$2:$B$28,2,FALSE))</f>
        <v/>
      </c>
      <c r="AE26" s="32" t="str">
        <f t="shared" si="16"/>
        <v/>
      </c>
      <c r="AF26" s="33">
        <f t="shared" si="9"/>
        <v>6</v>
      </c>
      <c r="AG26" s="31">
        <f t="shared" si="17"/>
        <v>44365</v>
      </c>
      <c r="AH26" s="38">
        <f>VLOOKUP(AG26,Skabelon!$A:$E,4,FALSE)</f>
        <v>0</v>
      </c>
      <c r="AI26" s="38" t="str">
        <f>VLOOKUP(AG26,Skabelon!$A:$E,5,FALSE)</f>
        <v>KR</v>
      </c>
      <c r="AJ26" s="25" t="str">
        <f>IF(ISERROR(VLOOKUP(AG26,'[1] '!$A$2:$B$28,2,FALSE)),"",VLOOKUP(AG26,'[1] '!$A$2:$B$28,2,FALSE))</f>
        <v/>
      </c>
      <c r="AK26" s="28" t="str">
        <f t="shared" si="10"/>
        <v/>
      </c>
    </row>
    <row r="27" spans="2:37" x14ac:dyDescent="0.25">
      <c r="B27" s="21">
        <f t="shared" si="1"/>
        <v>3</v>
      </c>
      <c r="C27" s="22">
        <f t="shared" si="11"/>
        <v>44215</v>
      </c>
      <c r="D27" s="38">
        <f>VLOOKUP(C27,Skabelon!$A:$E,4,FALSE)</f>
        <v>0</v>
      </c>
      <c r="E27" s="38" t="str">
        <f>VLOOKUP(C27,Skabelon!$A:$E,5,FALSE)</f>
        <v>DD</v>
      </c>
      <c r="F27" s="25" t="str">
        <f>IF(ISERROR(VLOOKUP(C27,'[1] '!$A$2:$B$28,2,FALSE)),"",VLOOKUP(C27,'[1] '!$A$2:$B$28,2,FALSE))</f>
        <v/>
      </c>
      <c r="G27" s="29" t="str">
        <f t="shared" si="2"/>
        <v/>
      </c>
      <c r="H27" s="30">
        <f t="shared" si="3"/>
        <v>6</v>
      </c>
      <c r="I27" s="31">
        <f t="shared" si="12"/>
        <v>44246</v>
      </c>
      <c r="J27" s="38">
        <f>VLOOKUP(I27,Skabelon!$A:$E,4,FALSE)</f>
        <v>0</v>
      </c>
      <c r="K27" s="38" t="str">
        <f>VLOOKUP(I27,Skabelon!$A:$E,5,FALSE)</f>
        <v>CR</v>
      </c>
      <c r="L27" s="25" t="s">
        <v>50</v>
      </c>
      <c r="M27" s="32" t="str">
        <f t="shared" si="0"/>
        <v/>
      </c>
      <c r="N27" s="33">
        <f t="shared" si="4"/>
        <v>6</v>
      </c>
      <c r="O27" s="31">
        <f t="shared" si="13"/>
        <v>44274</v>
      </c>
      <c r="P27" s="38">
        <f>VLOOKUP(O27,Skabelon!$A:$E,4,FALSE)</f>
        <v>0</v>
      </c>
      <c r="Q27" s="38" t="str">
        <f>VLOOKUP(O27,Skabelon!$A:$E,5,FALSE)</f>
        <v>CR</v>
      </c>
      <c r="R27" s="25" t="str">
        <f>IF(ISERROR(VLOOKUP(O27,'[1] '!$A$2:$B$28,2,FALSE)),"",VLOOKUP(O27,'[1] '!$A$2:$B$28,2,FALSE))</f>
        <v/>
      </c>
      <c r="S27" s="32" t="str">
        <f t="shared" si="5"/>
        <v/>
      </c>
      <c r="T27" s="33">
        <f t="shared" si="6"/>
        <v>2</v>
      </c>
      <c r="U27" s="31">
        <f t="shared" si="14"/>
        <v>44305</v>
      </c>
      <c r="V27" s="38">
        <f>VLOOKUP(U27,Skabelon!$A:$E,4,FALSE)</f>
        <v>0</v>
      </c>
      <c r="W27" s="38" t="str">
        <f>VLOOKUP(U27,Skabelon!$A:$E,5,FALSE)</f>
        <v>CR</v>
      </c>
      <c r="X27" s="25"/>
      <c r="Y27" s="32">
        <f t="shared" si="7"/>
        <v>16</v>
      </c>
      <c r="Z27" s="33">
        <f t="shared" si="8"/>
        <v>4</v>
      </c>
      <c r="AA27" s="31">
        <f t="shared" si="15"/>
        <v>44335</v>
      </c>
      <c r="AB27" s="38">
        <f>VLOOKUP(AA27,Skabelon!$A:$E,4,FALSE)</f>
        <v>0</v>
      </c>
      <c r="AC27" s="38" t="str">
        <f>VLOOKUP(AA27,Skabelon!$A:$E,5,FALSE)</f>
        <v>CR</v>
      </c>
      <c r="AD27" s="25" t="str">
        <f>IF(ISERROR(VLOOKUP(AA27,'[1] '!$A$2:$B$28,2,FALSE)),"",VLOOKUP(AA27,'[1] '!$A$2:$B$28,2,FALSE))</f>
        <v/>
      </c>
      <c r="AE27" s="32" t="str">
        <f t="shared" si="16"/>
        <v/>
      </c>
      <c r="AF27" s="33">
        <f t="shared" si="9"/>
        <v>7</v>
      </c>
      <c r="AG27" s="31">
        <f t="shared" si="17"/>
        <v>44366</v>
      </c>
      <c r="AH27" s="38">
        <f>VLOOKUP(AG27,Skabelon!$A:$E,4,FALSE)</f>
        <v>0</v>
      </c>
      <c r="AI27" s="38" t="str">
        <f>VLOOKUP(AG27,Skabelon!$A:$E,5,FALSE)</f>
        <v>KR</v>
      </c>
      <c r="AJ27" s="25" t="str">
        <f>IF(ISERROR(VLOOKUP(AG27,'[1] '!$A$2:$B$28,2,FALSE)),"",VLOOKUP(AG27,'[1] '!$A$2:$B$28,2,FALSE))</f>
        <v/>
      </c>
      <c r="AK27" s="28" t="str">
        <f t="shared" si="10"/>
        <v/>
      </c>
    </row>
    <row r="28" spans="2:37" x14ac:dyDescent="0.25">
      <c r="B28" s="21">
        <f t="shared" si="1"/>
        <v>4</v>
      </c>
      <c r="C28" s="22">
        <f t="shared" si="11"/>
        <v>44216</v>
      </c>
      <c r="D28" s="38">
        <f>VLOOKUP(C28,Skabelon!$A:$E,4,FALSE)</f>
        <v>0</v>
      </c>
      <c r="E28" s="38" t="str">
        <f>VLOOKUP(C28,Skabelon!$A:$E,5,FALSE)</f>
        <v>DD</v>
      </c>
      <c r="F28" s="25" t="str">
        <f>IF(ISERROR(VLOOKUP(C28,'[1] '!$A$2:$B$28,2,FALSE)),"",VLOOKUP(C28,'[1] '!$A$2:$B$28,2,FALSE))</f>
        <v/>
      </c>
      <c r="G28" s="29" t="str">
        <f t="shared" si="2"/>
        <v/>
      </c>
      <c r="H28" s="30">
        <f t="shared" si="3"/>
        <v>7</v>
      </c>
      <c r="I28" s="31">
        <f t="shared" si="12"/>
        <v>44247</v>
      </c>
      <c r="J28" s="38">
        <f>VLOOKUP(I28,Skabelon!$A:$E,4,FALSE)</f>
        <v>0</v>
      </c>
      <c r="K28" s="38" t="str">
        <f>VLOOKUP(I28,Skabelon!$A:$E,5,FALSE)</f>
        <v>CR</v>
      </c>
      <c r="L28" s="25" t="s">
        <v>50</v>
      </c>
      <c r="M28" s="32" t="str">
        <f t="shared" si="0"/>
        <v/>
      </c>
      <c r="N28" s="33">
        <f t="shared" si="4"/>
        <v>7</v>
      </c>
      <c r="O28" s="31">
        <f t="shared" si="13"/>
        <v>44275</v>
      </c>
      <c r="P28" s="38">
        <f>VLOOKUP(O28,Skabelon!$A:$E,4,FALSE)</f>
        <v>0</v>
      </c>
      <c r="Q28" s="38" t="str">
        <f>VLOOKUP(O28,Skabelon!$A:$E,5,FALSE)</f>
        <v>CR</v>
      </c>
      <c r="R28" s="25"/>
      <c r="S28" s="32" t="str">
        <f t="shared" si="5"/>
        <v/>
      </c>
      <c r="T28" s="33">
        <f t="shared" si="6"/>
        <v>3</v>
      </c>
      <c r="U28" s="31">
        <f t="shared" si="14"/>
        <v>44306</v>
      </c>
      <c r="V28" s="38">
        <f>VLOOKUP(U28,Skabelon!$A:$E,4,FALSE)</f>
        <v>0</v>
      </c>
      <c r="W28" s="38" t="str">
        <f>VLOOKUP(U28,Skabelon!$A:$E,5,FALSE)</f>
        <v>CR</v>
      </c>
      <c r="X28" s="25"/>
      <c r="Y28" s="32"/>
      <c r="Z28" s="33">
        <f t="shared" si="8"/>
        <v>5</v>
      </c>
      <c r="AA28" s="31">
        <f t="shared" si="15"/>
        <v>44336</v>
      </c>
      <c r="AB28" s="38">
        <f>VLOOKUP(AA28,Skabelon!$A:$E,4,FALSE)</f>
        <v>0</v>
      </c>
      <c r="AC28" s="38" t="str">
        <f>VLOOKUP(AA28,Skabelon!$A:$E,5,FALSE)</f>
        <v>CR</v>
      </c>
      <c r="AD28" s="25" t="str">
        <f>IF(ISERROR(VLOOKUP(AA28,'[1] '!$A$2:$B$28,2,FALSE)),"",VLOOKUP(AA28,'[1] '!$A$2:$B$28,2,FALSE))</f>
        <v/>
      </c>
      <c r="AE28" s="32" t="str">
        <f t="shared" si="16"/>
        <v/>
      </c>
      <c r="AF28" s="33">
        <f t="shared" si="9"/>
        <v>1</v>
      </c>
      <c r="AG28" s="31">
        <f t="shared" si="17"/>
        <v>44367</v>
      </c>
      <c r="AH28" s="38">
        <f>VLOOKUP(AG28,Skabelon!$A:$E,4,FALSE)</f>
        <v>0</v>
      </c>
      <c r="AI28" s="38" t="str">
        <f>VLOOKUP(AG28,Skabelon!$A:$E,5,FALSE)</f>
        <v>KR</v>
      </c>
      <c r="AJ28" s="25" t="str">
        <f>IF(ISERROR(VLOOKUP(AG28,'[1] '!$A$2:$B$28,2,FALSE)),"",VLOOKUP(AG28,'[1] '!$A$2:$B$28,2,FALSE))</f>
        <v/>
      </c>
      <c r="AK28" s="29"/>
    </row>
    <row r="29" spans="2:37" x14ac:dyDescent="0.25">
      <c r="B29" s="21">
        <f t="shared" si="1"/>
        <v>5</v>
      </c>
      <c r="C29" s="22">
        <f t="shared" si="11"/>
        <v>44217</v>
      </c>
      <c r="D29" s="38">
        <f>VLOOKUP(C29,Skabelon!$A:$E,4,FALSE)</f>
        <v>0</v>
      </c>
      <c r="E29" s="38" t="str">
        <f>VLOOKUP(C29,Skabelon!$A:$E,5,FALSE)</f>
        <v>DD</v>
      </c>
      <c r="F29" s="25" t="str">
        <f>IF(ISERROR(VLOOKUP(C29,'[1] '!$A$2:$B$28,2,FALSE)),"",VLOOKUP(C29,'[1] '!$A$2:$B$28,2,FALSE))</f>
        <v/>
      </c>
      <c r="G29" s="29" t="str">
        <f t="shared" si="2"/>
        <v/>
      </c>
      <c r="H29" s="30">
        <f t="shared" si="3"/>
        <v>1</v>
      </c>
      <c r="I29" s="31">
        <f t="shared" si="12"/>
        <v>44248</v>
      </c>
      <c r="J29" s="38">
        <f>VLOOKUP(I29,Skabelon!$A:$E,4,FALSE)</f>
        <v>0</v>
      </c>
      <c r="K29" s="38" t="str">
        <f>VLOOKUP(I29,Skabelon!$A:$E,5,FALSE)</f>
        <v>CR</v>
      </c>
      <c r="L29" s="25" t="s">
        <v>50</v>
      </c>
      <c r="M29" s="32"/>
      <c r="N29" s="33">
        <f t="shared" si="4"/>
        <v>1</v>
      </c>
      <c r="O29" s="31">
        <f t="shared" si="13"/>
        <v>44276</v>
      </c>
      <c r="P29" s="38">
        <f>VLOOKUP(O29,Skabelon!$A:$E,4,FALSE)</f>
        <v>0</v>
      </c>
      <c r="Q29" s="38" t="str">
        <f>VLOOKUP(O29,Skabelon!$A:$E,5,FALSE)</f>
        <v>CR</v>
      </c>
      <c r="R29" s="25" t="str">
        <f>IF(ISERROR(VLOOKUP(O29,'[1] '!$A$2:$B$28,2,FALSE)),"",VLOOKUP(O29,'[1] '!$A$2:$B$28,2,FALSE))</f>
        <v/>
      </c>
      <c r="S29" s="32" t="str">
        <f t="shared" si="5"/>
        <v/>
      </c>
      <c r="T29" s="33">
        <f t="shared" si="6"/>
        <v>4</v>
      </c>
      <c r="U29" s="31">
        <f t="shared" si="14"/>
        <v>44307</v>
      </c>
      <c r="V29" s="38">
        <f>VLOOKUP(U29,Skabelon!$A:$E,4,FALSE)</f>
        <v>0</v>
      </c>
      <c r="W29" s="38" t="str">
        <f>VLOOKUP(U29,Skabelon!$A:$E,5,FALSE)</f>
        <v>CR</v>
      </c>
      <c r="X29" s="25"/>
      <c r="Y29" s="32" t="str">
        <f t="shared" si="7"/>
        <v/>
      </c>
      <c r="Z29" s="33">
        <f t="shared" si="8"/>
        <v>6</v>
      </c>
      <c r="AA29" s="31">
        <f t="shared" si="15"/>
        <v>44337</v>
      </c>
      <c r="AB29" s="38">
        <f>VLOOKUP(AA29,Skabelon!$A:$E,4,FALSE)</f>
        <v>0</v>
      </c>
      <c r="AC29" s="38" t="str">
        <f>VLOOKUP(AA29,Skabelon!$A:$E,5,FALSE)</f>
        <v>KR</v>
      </c>
      <c r="AD29" s="25"/>
      <c r="AE29" s="32" t="str">
        <f t="shared" si="16"/>
        <v/>
      </c>
      <c r="AF29" s="33">
        <f t="shared" si="9"/>
        <v>2</v>
      </c>
      <c r="AG29" s="31">
        <f t="shared" si="17"/>
        <v>44368</v>
      </c>
      <c r="AH29" s="38">
        <f>VLOOKUP(AG29,Skabelon!$A:$E,4,FALSE)</f>
        <v>0</v>
      </c>
      <c r="AI29" s="38" t="str">
        <f>VLOOKUP(AG29,Skabelon!$A:$E,5,FALSE)</f>
        <v>KR</v>
      </c>
      <c r="AJ29" s="25" t="str">
        <f>IF(ISERROR(VLOOKUP(AG29,'[1] '!$A$2:$B$28,2,FALSE)),"",VLOOKUP(AG29,'[1] '!$A$2:$B$28,2,FALSE))</f>
        <v/>
      </c>
      <c r="AK29" s="28">
        <f t="shared" si="10"/>
        <v>25</v>
      </c>
    </row>
    <row r="30" spans="2:37" x14ac:dyDescent="0.25">
      <c r="B30" s="21">
        <f t="shared" si="1"/>
        <v>6</v>
      </c>
      <c r="C30" s="22">
        <f t="shared" si="11"/>
        <v>44218</v>
      </c>
      <c r="D30" s="38">
        <f>VLOOKUP(C30,Skabelon!$A:$E,4,FALSE)</f>
        <v>0</v>
      </c>
      <c r="E30" s="38" t="str">
        <f>VLOOKUP(C30,Skabelon!$A:$E,5,FALSE)</f>
        <v>CR</v>
      </c>
      <c r="F30" s="25" t="str">
        <f>IF(ISERROR(VLOOKUP(C30,'[1] '!$A$2:$B$28,2,FALSE)),"",VLOOKUP(C30,'[1] '!$A$2:$B$28,2,FALSE))</f>
        <v/>
      </c>
      <c r="G30" s="29" t="str">
        <f t="shared" si="2"/>
        <v/>
      </c>
      <c r="H30" s="30">
        <f t="shared" si="3"/>
        <v>2</v>
      </c>
      <c r="I30" s="31">
        <f t="shared" si="12"/>
        <v>44249</v>
      </c>
      <c r="J30" s="38">
        <f>VLOOKUP(I30,Skabelon!$A:$E,4,FALSE)</f>
        <v>0</v>
      </c>
      <c r="K30" s="38" t="str">
        <f>VLOOKUP(I30,Skabelon!$A:$E,5,FALSE)</f>
        <v>CR</v>
      </c>
      <c r="L30" s="25"/>
      <c r="M30" s="32">
        <f t="shared" si="0"/>
        <v>8</v>
      </c>
      <c r="N30" s="33">
        <f t="shared" si="4"/>
        <v>2</v>
      </c>
      <c r="O30" s="31">
        <f t="shared" si="13"/>
        <v>44277</v>
      </c>
      <c r="P30" s="38">
        <f>VLOOKUP(O30,Skabelon!$A:$E,4,FALSE)</f>
        <v>0</v>
      </c>
      <c r="Q30" s="38" t="str">
        <f>VLOOKUP(O30,Skabelon!$A:$E,5,FALSE)</f>
        <v>CR</v>
      </c>
      <c r="R30" s="25" t="str">
        <f>IF(ISERROR(VLOOKUP(O30,'[1] '!$A$2:$B$28,2,FALSE)),"",VLOOKUP(O30,'[1] '!$A$2:$B$28,2,FALSE))</f>
        <v/>
      </c>
      <c r="S30" s="32">
        <f t="shared" si="5"/>
        <v>12</v>
      </c>
      <c r="T30" s="33">
        <f t="shared" si="6"/>
        <v>5</v>
      </c>
      <c r="U30" s="31">
        <f t="shared" si="14"/>
        <v>44308</v>
      </c>
      <c r="V30" s="38">
        <f>VLOOKUP(U30,Skabelon!$A:$E,4,FALSE)</f>
        <v>0</v>
      </c>
      <c r="W30" s="38" t="str">
        <f>VLOOKUP(U30,Skabelon!$A:$E,5,FALSE)</f>
        <v>CR</v>
      </c>
      <c r="X30" s="25"/>
      <c r="Y30" s="32" t="str">
        <f t="shared" si="7"/>
        <v/>
      </c>
      <c r="Z30" s="33">
        <f t="shared" si="8"/>
        <v>7</v>
      </c>
      <c r="AA30" s="31">
        <f t="shared" si="15"/>
        <v>44338</v>
      </c>
      <c r="AB30" s="38">
        <f>VLOOKUP(AA30,Skabelon!$A:$E,4,FALSE)</f>
        <v>0</v>
      </c>
      <c r="AC30" s="38" t="str">
        <f>VLOOKUP(AA30,Skabelon!$A:$E,5,FALSE)</f>
        <v>KR</v>
      </c>
      <c r="AD30" s="25"/>
      <c r="AE30" s="32" t="str">
        <f t="shared" si="16"/>
        <v/>
      </c>
      <c r="AF30" s="33">
        <f t="shared" si="9"/>
        <v>3</v>
      </c>
      <c r="AG30" s="31">
        <f t="shared" si="17"/>
        <v>44369</v>
      </c>
      <c r="AH30" s="38">
        <f>VLOOKUP(AG30,Skabelon!$A:$E,4,FALSE)</f>
        <v>0</v>
      </c>
      <c r="AI30" s="38" t="str">
        <f>VLOOKUP(AG30,Skabelon!$A:$E,5,FALSE)</f>
        <v>KR</v>
      </c>
      <c r="AJ30" s="25" t="str">
        <f>IF(ISERROR(VLOOKUP(AG30,'[1] '!$A$2:$B$28,2,FALSE)),"",VLOOKUP(AG30,'[1] '!$A$2:$B$28,2,FALSE))</f>
        <v/>
      </c>
      <c r="AK30" s="28" t="str">
        <f t="shared" si="10"/>
        <v/>
      </c>
    </row>
    <row r="31" spans="2:37" x14ac:dyDescent="0.25">
      <c r="B31" s="21">
        <f t="shared" si="1"/>
        <v>7</v>
      </c>
      <c r="C31" s="22">
        <f t="shared" si="11"/>
        <v>44219</v>
      </c>
      <c r="D31" s="38">
        <f>VLOOKUP(C31,Skabelon!$A:$E,4,FALSE)</f>
        <v>0</v>
      </c>
      <c r="E31" s="38" t="str">
        <f>VLOOKUP(C31,Skabelon!$A:$E,5,FALSE)</f>
        <v>CR</v>
      </c>
      <c r="F31" s="25" t="str">
        <f>IF(ISERROR(VLOOKUP(C31,'[1] '!$A$2:$B$28,2,FALSE)),"",VLOOKUP(C31,'[1] '!$A$2:$B$28,2,FALSE))</f>
        <v/>
      </c>
      <c r="G31" s="29" t="str">
        <f t="shared" si="2"/>
        <v/>
      </c>
      <c r="H31" s="30">
        <f t="shared" si="3"/>
        <v>3</v>
      </c>
      <c r="I31" s="31">
        <f t="shared" si="12"/>
        <v>44250</v>
      </c>
      <c r="J31" s="38">
        <f>VLOOKUP(I31,Skabelon!$A:$E,4,FALSE)</f>
        <v>0</v>
      </c>
      <c r="K31" s="38" t="str">
        <f>VLOOKUP(I31,Skabelon!$A:$E,5,FALSE)</f>
        <v>CR</v>
      </c>
      <c r="L31" s="25"/>
      <c r="M31" s="32" t="str">
        <f t="shared" si="0"/>
        <v/>
      </c>
      <c r="N31" s="33">
        <f t="shared" si="4"/>
        <v>3</v>
      </c>
      <c r="O31" s="31">
        <f t="shared" si="13"/>
        <v>44278</v>
      </c>
      <c r="P31" s="38">
        <f>VLOOKUP(O31,Skabelon!$A:$E,4,FALSE)</f>
        <v>0</v>
      </c>
      <c r="Q31" s="38" t="str">
        <f>VLOOKUP(O31,Skabelon!$A:$E,5,FALSE)</f>
        <v>CR</v>
      </c>
      <c r="R31" s="25" t="str">
        <f>IF(ISERROR(VLOOKUP(O31,'[1] '!$A$2:$B$28,2,FALSE)),"",VLOOKUP(O31,'[1] '!$A$2:$B$28,2,FALSE))</f>
        <v/>
      </c>
      <c r="S31" s="32" t="str">
        <f t="shared" si="5"/>
        <v/>
      </c>
      <c r="T31" s="33">
        <f t="shared" si="6"/>
        <v>6</v>
      </c>
      <c r="U31" s="31">
        <f t="shared" si="14"/>
        <v>44309</v>
      </c>
      <c r="V31" s="38">
        <f>VLOOKUP(U31,Skabelon!$A:$E,4,FALSE)</f>
        <v>0</v>
      </c>
      <c r="W31" s="38" t="str">
        <f>VLOOKUP(U31,Skabelon!$A:$E,5,FALSE)</f>
        <v>KR</v>
      </c>
      <c r="X31" s="25" t="str">
        <f>IF(ISERROR(VLOOKUP(U31,'[1] '!$A$2:$B$28,2,FALSE)),"",VLOOKUP(U31,'[1] '!$A$2:$B$28,2,FALSE))</f>
        <v/>
      </c>
      <c r="Y31" s="32" t="str">
        <f t="shared" si="7"/>
        <v/>
      </c>
      <c r="Z31" s="33">
        <f t="shared" si="8"/>
        <v>1</v>
      </c>
      <c r="AA31" s="31">
        <f t="shared" si="15"/>
        <v>44339</v>
      </c>
      <c r="AB31" s="38">
        <f>VLOOKUP(AA31,Skabelon!$A:$E,4,FALSE)</f>
        <v>0</v>
      </c>
      <c r="AC31" s="38" t="str">
        <f>VLOOKUP(AA31,Skabelon!$A:$E,5,FALSE)</f>
        <v>KR</v>
      </c>
      <c r="AD31" s="25" t="s">
        <v>59</v>
      </c>
      <c r="AE31" s="32"/>
      <c r="AF31" s="33">
        <f t="shared" si="9"/>
        <v>4</v>
      </c>
      <c r="AG31" s="31">
        <f t="shared" si="17"/>
        <v>44370</v>
      </c>
      <c r="AH31" s="38">
        <f>VLOOKUP(AG31,Skabelon!$A:$E,4,FALSE)</f>
        <v>0</v>
      </c>
      <c r="AI31" s="38" t="str">
        <f>VLOOKUP(AG31,Skabelon!$A:$E,5,FALSE)</f>
        <v>KR</v>
      </c>
      <c r="AJ31" s="25" t="str">
        <f>IF(ISERROR(VLOOKUP(AG31,'[1] '!$A$2:$B$28,2,FALSE)),"",VLOOKUP(AG31,'[1] '!$A$2:$B$28,2,FALSE))</f>
        <v/>
      </c>
      <c r="AK31" s="29" t="str">
        <f t="shared" si="10"/>
        <v/>
      </c>
    </row>
    <row r="32" spans="2:37" x14ac:dyDescent="0.25">
      <c r="B32" s="21">
        <f t="shared" si="1"/>
        <v>1</v>
      </c>
      <c r="C32" s="22">
        <f t="shared" si="11"/>
        <v>44220</v>
      </c>
      <c r="D32" s="38">
        <f>VLOOKUP(C32,Skabelon!$A:$E,4,FALSE)</f>
        <v>0</v>
      </c>
      <c r="E32" s="38" t="str">
        <f>VLOOKUP(C32,Skabelon!$A:$E,5,FALSE)</f>
        <v>CR</v>
      </c>
      <c r="F32" s="25" t="str">
        <f>IF(ISERROR(VLOOKUP(C32,'[1] '!$A$2:$B$28,2,FALSE)),"",VLOOKUP(C32,'[1] '!$A$2:$B$28,2,FALSE))</f>
        <v/>
      </c>
      <c r="G32" s="29"/>
      <c r="H32" s="30">
        <f t="shared" si="3"/>
        <v>4</v>
      </c>
      <c r="I32" s="31">
        <f t="shared" si="12"/>
        <v>44251</v>
      </c>
      <c r="J32" s="38">
        <f>VLOOKUP(I32,Skabelon!$A:$E,4,FALSE)</f>
        <v>0</v>
      </c>
      <c r="K32" s="38" t="str">
        <f>VLOOKUP(I32,Skabelon!$A:$E,5,FALSE)</f>
        <v>CR</v>
      </c>
      <c r="L32" s="25"/>
      <c r="M32" s="32" t="str">
        <f t="shared" si="0"/>
        <v/>
      </c>
      <c r="N32" s="33">
        <f t="shared" si="4"/>
        <v>4</v>
      </c>
      <c r="O32" s="31">
        <f t="shared" si="13"/>
        <v>44279</v>
      </c>
      <c r="P32" s="38">
        <f>VLOOKUP(O32,Skabelon!$A:$E,4,FALSE)</f>
        <v>0</v>
      </c>
      <c r="Q32" s="38" t="str">
        <f>VLOOKUP(O32,Skabelon!$A:$E,5,FALSE)</f>
        <v>CR</v>
      </c>
      <c r="R32" s="25"/>
      <c r="S32" s="32" t="str">
        <f t="shared" si="5"/>
        <v/>
      </c>
      <c r="T32" s="33">
        <f t="shared" si="6"/>
        <v>7</v>
      </c>
      <c r="U32" s="31">
        <f t="shared" si="14"/>
        <v>44310</v>
      </c>
      <c r="V32" s="38">
        <f>VLOOKUP(U32,Skabelon!$A:$E,4,FALSE)</f>
        <v>0</v>
      </c>
      <c r="W32" s="38" t="str">
        <f>VLOOKUP(U32,Skabelon!$A:$E,5,FALSE)</f>
        <v>KR</v>
      </c>
      <c r="X32" s="25" t="str">
        <f>IF(ISERROR(VLOOKUP(U32,'[1] '!$A$2:$B$28,2,FALSE)),"",VLOOKUP(U32,'[1] '!$A$2:$B$28,2,FALSE))</f>
        <v/>
      </c>
      <c r="Y32" s="32" t="str">
        <f t="shared" si="7"/>
        <v/>
      </c>
      <c r="Z32" s="33">
        <f t="shared" si="8"/>
        <v>2</v>
      </c>
      <c r="AA32" s="31">
        <f t="shared" si="15"/>
        <v>44340</v>
      </c>
      <c r="AB32" s="38">
        <f>VLOOKUP(AA32,Skabelon!$A:$E,4,FALSE)</f>
        <v>0</v>
      </c>
      <c r="AC32" s="38" t="str">
        <f>VLOOKUP(AA32,Skabelon!$A:$E,5,FALSE)</f>
        <v>KR</v>
      </c>
      <c r="AD32" s="25" t="s">
        <v>58</v>
      </c>
      <c r="AE32" s="32">
        <f t="shared" si="16"/>
        <v>21</v>
      </c>
      <c r="AF32" s="33">
        <f t="shared" si="9"/>
        <v>5</v>
      </c>
      <c r="AG32" s="31">
        <f t="shared" si="17"/>
        <v>44371</v>
      </c>
      <c r="AH32" s="38">
        <f>VLOOKUP(AG32,Skabelon!$A:$E,4,FALSE)</f>
        <v>0</v>
      </c>
      <c r="AI32" s="38" t="str">
        <f>VLOOKUP(AG32,Skabelon!$A:$E,5,FALSE)</f>
        <v>KR</v>
      </c>
      <c r="AJ32" s="25" t="str">
        <f>IF(ISERROR(VLOOKUP(AG32,'[1] '!$A$2:$B$28,2,FALSE)),"",VLOOKUP(AG32,'[1] '!$A$2:$B$28,2,FALSE))</f>
        <v/>
      </c>
      <c r="AK32" s="28" t="str">
        <f t="shared" si="10"/>
        <v/>
      </c>
    </row>
    <row r="33" spans="1:39" x14ac:dyDescent="0.25">
      <c r="B33" s="21">
        <f t="shared" si="1"/>
        <v>2</v>
      </c>
      <c r="C33" s="22">
        <f t="shared" si="11"/>
        <v>44221</v>
      </c>
      <c r="D33" s="38">
        <f>VLOOKUP(C33,Skabelon!$A:$E,4,FALSE)</f>
        <v>0</v>
      </c>
      <c r="E33" s="38" t="str">
        <f>VLOOKUP(C33,Skabelon!$A:$E,5,FALSE)</f>
        <v>CR</v>
      </c>
      <c r="F33" s="25" t="str">
        <f>IF(ISERROR(VLOOKUP(C33,'[1] '!$A$2:$B$28,2,FALSE)),"",VLOOKUP(C33,'[1] '!$A$2:$B$28,2,FALSE))</f>
        <v/>
      </c>
      <c r="G33" s="29">
        <f t="shared" si="2"/>
        <v>4</v>
      </c>
      <c r="H33" s="30">
        <f t="shared" si="3"/>
        <v>5</v>
      </c>
      <c r="I33" s="31">
        <f t="shared" si="12"/>
        <v>44252</v>
      </c>
      <c r="J33" s="38">
        <f>VLOOKUP(I33,Skabelon!$A:$E,4,FALSE)</f>
        <v>0</v>
      </c>
      <c r="K33" s="38" t="str">
        <f>VLOOKUP(I33,Skabelon!$A:$E,5,FALSE)</f>
        <v>CR</v>
      </c>
      <c r="L33" s="25" t="str">
        <f>IF(ISERROR(VLOOKUP(I33,'[1] '!$A$2:$B$28,2,FALSE)),"",VLOOKUP(I33,'[1] '!$A$2:$B$28,2,FALSE))</f>
        <v/>
      </c>
      <c r="M33" s="32" t="str">
        <f t="shared" si="0"/>
        <v/>
      </c>
      <c r="N33" s="33">
        <f t="shared" si="4"/>
        <v>5</v>
      </c>
      <c r="O33" s="31">
        <f t="shared" si="13"/>
        <v>44280</v>
      </c>
      <c r="P33" s="38">
        <f>VLOOKUP(O33,Skabelon!$A:$E,4,FALSE)</f>
        <v>0</v>
      </c>
      <c r="Q33" s="38" t="str">
        <f>VLOOKUP(O33,Skabelon!$A:$E,5,FALSE)</f>
        <v>CR</v>
      </c>
      <c r="R33" s="25"/>
      <c r="S33" s="32" t="str">
        <f t="shared" si="5"/>
        <v/>
      </c>
      <c r="T33" s="33">
        <f t="shared" si="6"/>
        <v>1</v>
      </c>
      <c r="U33" s="31">
        <f t="shared" si="14"/>
        <v>44311</v>
      </c>
      <c r="V33" s="38">
        <f>VLOOKUP(U33,Skabelon!$A:$E,4,FALSE)</f>
        <v>0</v>
      </c>
      <c r="W33" s="38" t="str">
        <f>VLOOKUP(U33,Skabelon!$A:$E,5,FALSE)</f>
        <v>KR</v>
      </c>
      <c r="X33" s="25" t="str">
        <f>IF(ISERROR(VLOOKUP(U33,'[1] '!$A$2:$B$28,2,FALSE)),"",VLOOKUP(U33,'[1] '!$A$2:$B$28,2,FALSE))</f>
        <v/>
      </c>
      <c r="Y33" s="32"/>
      <c r="Z33" s="33">
        <f t="shared" si="8"/>
        <v>3</v>
      </c>
      <c r="AA33" s="31">
        <f t="shared" si="15"/>
        <v>44341</v>
      </c>
      <c r="AB33" s="38">
        <f>VLOOKUP(AA33,Skabelon!$A:$E,4,FALSE)</f>
        <v>0</v>
      </c>
      <c r="AC33" s="38" t="str">
        <f>VLOOKUP(AA33,Skabelon!$A:$E,5,FALSE)</f>
        <v>KR</v>
      </c>
      <c r="AD33" s="25"/>
      <c r="AE33" s="32" t="str">
        <f t="shared" si="16"/>
        <v/>
      </c>
      <c r="AF33" s="33">
        <f t="shared" si="9"/>
        <v>6</v>
      </c>
      <c r="AG33" s="31">
        <f t="shared" si="17"/>
        <v>44372</v>
      </c>
      <c r="AH33" s="38">
        <f>VLOOKUP(AG33,Skabelon!$A:$E,4,FALSE)</f>
        <v>0</v>
      </c>
      <c r="AI33" s="38" t="str">
        <f>VLOOKUP(AG33,Skabelon!$A:$E,5,FALSE)</f>
        <v>TB</v>
      </c>
      <c r="AJ33" s="25" t="s">
        <v>55</v>
      </c>
      <c r="AK33" s="28" t="str">
        <f t="shared" si="10"/>
        <v/>
      </c>
    </row>
    <row r="34" spans="1:39" x14ac:dyDescent="0.25">
      <c r="B34" s="21">
        <f t="shared" si="1"/>
        <v>3</v>
      </c>
      <c r="C34" s="22">
        <f t="shared" si="11"/>
        <v>44222</v>
      </c>
      <c r="D34" s="38">
        <f>VLOOKUP(C34,Skabelon!$A:$E,4,FALSE)</f>
        <v>0</v>
      </c>
      <c r="E34" s="38" t="str">
        <f>VLOOKUP(C34,Skabelon!$A:$E,5,FALSE)</f>
        <v>CR</v>
      </c>
      <c r="F34" s="25" t="str">
        <f>IF(ISERROR(VLOOKUP(C34,'[1] '!$A$2:$B$28,2,FALSE)),"",VLOOKUP(C34,'[1] '!$A$2:$B$28,2,FALSE))</f>
        <v/>
      </c>
      <c r="G34" s="29" t="str">
        <f t="shared" si="2"/>
        <v/>
      </c>
      <c r="H34" s="30">
        <f t="shared" si="3"/>
        <v>6</v>
      </c>
      <c r="I34" s="31">
        <f t="shared" si="12"/>
        <v>44253</v>
      </c>
      <c r="J34" s="38">
        <f>VLOOKUP(I34,Skabelon!$A:$E,4,FALSE)</f>
        <v>0</v>
      </c>
      <c r="K34" s="38" t="str">
        <f>VLOOKUP(I34,Skabelon!$A:$E,5,FALSE)</f>
        <v>KR</v>
      </c>
      <c r="L34" s="25" t="str">
        <f>IF(ISERROR(VLOOKUP(I34,'[1] '!$A$2:$B$28,2,FALSE)),"",VLOOKUP(I34,'[1] '!$A$2:$B$28,2,FALSE))</f>
        <v/>
      </c>
      <c r="M34" s="32" t="str">
        <f t="shared" si="0"/>
        <v/>
      </c>
      <c r="N34" s="33">
        <f t="shared" si="4"/>
        <v>6</v>
      </c>
      <c r="O34" s="31">
        <f t="shared" si="13"/>
        <v>44281</v>
      </c>
      <c r="P34" s="38">
        <f>VLOOKUP(O34,Skabelon!$A:$E,4,FALSE)</f>
        <v>0</v>
      </c>
      <c r="Q34" s="38" t="str">
        <f>VLOOKUP(O34,Skabelon!$A:$E,5,FALSE)</f>
        <v>KR</v>
      </c>
      <c r="R34" s="25"/>
      <c r="S34" s="32" t="str">
        <f t="shared" si="5"/>
        <v/>
      </c>
      <c r="T34" s="33">
        <f t="shared" si="6"/>
        <v>2</v>
      </c>
      <c r="U34" s="31">
        <f t="shared" si="14"/>
        <v>44312</v>
      </c>
      <c r="V34" s="38">
        <f>VLOOKUP(U34,Skabelon!$A:$E,4,FALSE)</f>
        <v>0</v>
      </c>
      <c r="W34" s="38" t="str">
        <f>VLOOKUP(U34,Skabelon!$A:$E,5,FALSE)</f>
        <v>KR</v>
      </c>
      <c r="X34" s="25" t="str">
        <f>IF(ISERROR(VLOOKUP(U34,'[1] '!$A$2:$B$28,2,FALSE)),"",VLOOKUP(U34,'[1] '!$A$2:$B$28,2,FALSE))</f>
        <v/>
      </c>
      <c r="Y34" s="32">
        <f t="shared" si="7"/>
        <v>17</v>
      </c>
      <c r="Z34" s="33">
        <f t="shared" si="8"/>
        <v>4</v>
      </c>
      <c r="AA34" s="31">
        <f t="shared" si="15"/>
        <v>44342</v>
      </c>
      <c r="AB34" s="38">
        <f>VLOOKUP(AA34,Skabelon!$A:$E,4,FALSE)</f>
        <v>0</v>
      </c>
      <c r="AC34" s="38" t="str">
        <f>VLOOKUP(AA34,Skabelon!$A:$E,5,FALSE)</f>
        <v>KR</v>
      </c>
      <c r="AD34" s="25" t="str">
        <f>IF(ISERROR(VLOOKUP(AA34,'[1] '!$A$2:$B$28,2,FALSE)),"",VLOOKUP(AA34,'[1] '!$A$2:$B$28,2,FALSE))</f>
        <v/>
      </c>
      <c r="AE34" s="32" t="str">
        <f t="shared" si="16"/>
        <v/>
      </c>
      <c r="AF34" s="33">
        <f t="shared" si="9"/>
        <v>7</v>
      </c>
      <c r="AG34" s="31">
        <f t="shared" si="17"/>
        <v>44373</v>
      </c>
      <c r="AH34" s="38">
        <f>VLOOKUP(AG34,Skabelon!$A:$E,4,FALSE)</f>
        <v>0</v>
      </c>
      <c r="AI34" s="38" t="str">
        <f>VLOOKUP(AG34,Skabelon!$A:$E,5,FALSE)</f>
        <v>TB</v>
      </c>
      <c r="AK34" s="57" t="str">
        <f t="shared" si="10"/>
        <v/>
      </c>
    </row>
    <row r="35" spans="1:39" x14ac:dyDescent="0.25">
      <c r="B35" s="21">
        <f t="shared" si="1"/>
        <v>4</v>
      </c>
      <c r="C35" s="22">
        <f t="shared" si="11"/>
        <v>44223</v>
      </c>
      <c r="D35" s="38">
        <f>VLOOKUP(C35,Skabelon!$A:$E,4,FALSE)</f>
        <v>0</v>
      </c>
      <c r="E35" s="38" t="str">
        <f>VLOOKUP(C35,Skabelon!$A:$E,5,FALSE)</f>
        <v>CR</v>
      </c>
      <c r="F35" s="25" t="str">
        <f>IF(ISERROR(VLOOKUP(C35,'[1] '!$A$2:$B$28,2,FALSE)),"",VLOOKUP(C35,'[1] '!$A$2:$B$28,2,FALSE))</f>
        <v/>
      </c>
      <c r="G35" s="29" t="str">
        <f t="shared" si="2"/>
        <v/>
      </c>
      <c r="H35" s="30">
        <f t="shared" si="3"/>
        <v>7</v>
      </c>
      <c r="I35" s="31">
        <f t="shared" si="12"/>
        <v>44254</v>
      </c>
      <c r="J35" s="38">
        <f>VLOOKUP(I35,Skabelon!$A:$E,4,FALSE)</f>
        <v>0</v>
      </c>
      <c r="K35" s="38" t="str">
        <f>VLOOKUP(I35,Skabelon!$A:$E,5,FALSE)</f>
        <v>KR</v>
      </c>
      <c r="L35" s="25" t="str">
        <f>IF(ISERROR(VLOOKUP(I35,'[1] '!$A$2:$B$28,2,FALSE)),"",VLOOKUP(I35,'[1] '!$A$2:$B$28,2,FALSE))</f>
        <v/>
      </c>
      <c r="M35" s="32" t="str">
        <f t="shared" si="0"/>
        <v/>
      </c>
      <c r="N35" s="33">
        <f t="shared" si="4"/>
        <v>7</v>
      </c>
      <c r="O35" s="31">
        <f t="shared" si="13"/>
        <v>44282</v>
      </c>
      <c r="P35" s="38">
        <f>VLOOKUP(O35,Skabelon!$A:$E,4,FALSE)</f>
        <v>0</v>
      </c>
      <c r="Q35" s="38" t="str">
        <f>VLOOKUP(O35,Skabelon!$A:$E,5,FALSE)</f>
        <v>KR</v>
      </c>
      <c r="R35" s="25" t="s">
        <v>53</v>
      </c>
      <c r="S35" s="32" t="str">
        <f t="shared" si="5"/>
        <v/>
      </c>
      <c r="T35" s="33">
        <f t="shared" si="6"/>
        <v>3</v>
      </c>
      <c r="U35" s="31">
        <f t="shared" si="14"/>
        <v>44313</v>
      </c>
      <c r="V35" s="38">
        <f>VLOOKUP(U35,Skabelon!$A:$E,4,FALSE)</f>
        <v>0</v>
      </c>
      <c r="W35" s="38" t="str">
        <f>VLOOKUP(U35,Skabelon!$A:$E,5,FALSE)</f>
        <v>KR</v>
      </c>
      <c r="X35" s="25"/>
      <c r="Y35" s="32"/>
      <c r="Z35" s="33">
        <f t="shared" si="8"/>
        <v>5</v>
      </c>
      <c r="AA35" s="31">
        <f t="shared" si="15"/>
        <v>44343</v>
      </c>
      <c r="AB35" s="38">
        <f>VLOOKUP(AA35,Skabelon!$A:$E,4,FALSE)</f>
        <v>0</v>
      </c>
      <c r="AC35" s="38" t="str">
        <f>VLOOKUP(AA35,Skabelon!$A:$E,5,FALSE)</f>
        <v>KR</v>
      </c>
      <c r="AD35" s="25" t="str">
        <f>IF(ISERROR(VLOOKUP(AA35,'[1] '!$A$2:$B$28,2,FALSE)),"",VLOOKUP(AA35,'[1] '!$A$2:$B$28,2,FALSE))</f>
        <v/>
      </c>
      <c r="AE35" s="32" t="str">
        <f t="shared" si="16"/>
        <v/>
      </c>
      <c r="AF35" s="33">
        <f t="shared" si="9"/>
        <v>1</v>
      </c>
      <c r="AG35" s="31">
        <f t="shared" si="17"/>
        <v>44374</v>
      </c>
      <c r="AH35" s="38">
        <f>VLOOKUP(AG35,Skabelon!$A:$E,4,FALSE)</f>
        <v>0</v>
      </c>
      <c r="AI35" s="38" t="str">
        <f>VLOOKUP(AG35,Skabelon!$A:$E,5,FALSE)</f>
        <v>TB</v>
      </c>
      <c r="AJ35" s="25"/>
      <c r="AK35" s="29"/>
    </row>
    <row r="36" spans="1:39" x14ac:dyDescent="0.25">
      <c r="B36" s="21">
        <f t="shared" si="1"/>
        <v>5</v>
      </c>
      <c r="C36" s="22">
        <f t="shared" si="11"/>
        <v>44224</v>
      </c>
      <c r="D36" s="38">
        <f>VLOOKUP(C36,Skabelon!$A:$E,4,FALSE)</f>
        <v>0</v>
      </c>
      <c r="E36" s="38" t="str">
        <f>VLOOKUP(C36,Skabelon!$A:$E,5,FALSE)</f>
        <v>CR</v>
      </c>
      <c r="F36" s="25" t="str">
        <f>IF(ISERROR(VLOOKUP(C36,'[1] '!$A$2:$B$28,2,FALSE)),"",VLOOKUP(C36,'[1] '!$A$2:$B$28,2,FALSE))</f>
        <v/>
      </c>
      <c r="G36" s="29" t="str">
        <f t="shared" si="2"/>
        <v/>
      </c>
      <c r="H36" s="30">
        <f t="shared" si="3"/>
        <v>1</v>
      </c>
      <c r="I36" s="31">
        <f t="shared" si="12"/>
        <v>44255</v>
      </c>
      <c r="J36" s="38">
        <f>VLOOKUP(I36,Skabelon!$A:$E,4,FALSE)</f>
        <v>0</v>
      </c>
      <c r="K36" s="38" t="str">
        <f>VLOOKUP(I36,Skabelon!$A:$E,5,FALSE)</f>
        <v>KR</v>
      </c>
      <c r="L36" s="37"/>
      <c r="M36" s="32"/>
      <c r="N36" s="33">
        <f t="shared" si="4"/>
        <v>1</v>
      </c>
      <c r="O36" s="31">
        <f t="shared" si="13"/>
        <v>44283</v>
      </c>
      <c r="P36" s="38">
        <f>VLOOKUP(O36,Skabelon!$A:$E,4,FALSE)</f>
        <v>0</v>
      </c>
      <c r="Q36" s="38" t="str">
        <f>VLOOKUP(O36,Skabelon!$A:$E,5,FALSE)</f>
        <v>KR</v>
      </c>
      <c r="R36" s="25" t="s">
        <v>53</v>
      </c>
      <c r="S36" s="32"/>
      <c r="T36" s="33">
        <f t="shared" si="6"/>
        <v>4</v>
      </c>
      <c r="U36" s="31">
        <f t="shared" si="14"/>
        <v>44314</v>
      </c>
      <c r="V36" s="38">
        <f>VLOOKUP(U36,Skabelon!$A:$E,4,FALSE)</f>
        <v>0</v>
      </c>
      <c r="W36" s="38" t="str">
        <f>VLOOKUP(U36,Skabelon!$A:$E,5,FALSE)</f>
        <v>KR</v>
      </c>
      <c r="X36" s="25"/>
      <c r="Y36" s="32" t="str">
        <f t="shared" si="7"/>
        <v/>
      </c>
      <c r="Z36" s="33">
        <f t="shared" si="8"/>
        <v>6</v>
      </c>
      <c r="AA36" s="31">
        <f t="shared" si="15"/>
        <v>44344</v>
      </c>
      <c r="AB36" s="38">
        <f>VLOOKUP(AA36,Skabelon!$A:$E,4,FALSE)</f>
        <v>0</v>
      </c>
      <c r="AC36" s="38" t="str">
        <f>VLOOKUP(AA36,Skabelon!$A:$E,5,FALSE)</f>
        <v>TB</v>
      </c>
      <c r="AD36" s="25"/>
      <c r="AE36" s="32" t="str">
        <f t="shared" si="16"/>
        <v/>
      </c>
      <c r="AF36" s="33">
        <f t="shared" si="9"/>
        <v>2</v>
      </c>
      <c r="AG36" s="31">
        <f t="shared" si="17"/>
        <v>44375</v>
      </c>
      <c r="AH36" s="38">
        <f>VLOOKUP(AG36,Skabelon!$A:$E,4,FALSE)</f>
        <v>0</v>
      </c>
      <c r="AI36" s="38" t="str">
        <f>VLOOKUP(AG36,Skabelon!$A:$E,5,FALSE)</f>
        <v>TB</v>
      </c>
      <c r="AJ36" s="25"/>
      <c r="AK36" s="29">
        <f t="shared" si="10"/>
        <v>26</v>
      </c>
    </row>
    <row r="37" spans="1:39" x14ac:dyDescent="0.25">
      <c r="B37" s="21">
        <f>IF(C37="","",WEEKDAY(C37,1))</f>
        <v>6</v>
      </c>
      <c r="C37" s="22">
        <f>IF(C36="","",IF(DAY(C36)&gt;DAY(C36+1),"",C36+1))</f>
        <v>44225</v>
      </c>
      <c r="D37" s="38">
        <f>VLOOKUP(C37,Skabelon!$A:$E,4,FALSE)</f>
        <v>0</v>
      </c>
      <c r="E37" s="38" t="str">
        <f>VLOOKUP(C37,Skabelon!$A:$E,5,FALSE)</f>
        <v>KR</v>
      </c>
      <c r="F37" s="25" t="str">
        <f>IF(ISERROR(VLOOKUP(C37,'[1] '!$A$2:$B$28,2,FALSE)),"",VLOOKUP(C37,'[1] '!$A$2:$B$28,2,FALSE))</f>
        <v/>
      </c>
      <c r="G37" s="29" t="str">
        <f t="shared" si="2"/>
        <v/>
      </c>
      <c r="H37" s="30" t="str">
        <f>IF(I37="","",WEEKDAY(I37,1))</f>
        <v/>
      </c>
      <c r="I37" s="31" t="str">
        <f>IF(I36="","",IF(DAY(I36)&gt;DAY(I36+1),"",I36+1))</f>
        <v/>
      </c>
      <c r="J37" s="38"/>
      <c r="K37" s="38"/>
      <c r="L37" s="25"/>
      <c r="M37" s="32" t="str">
        <f t="shared" si="0"/>
        <v/>
      </c>
      <c r="N37" s="33">
        <f>IF(O37="","",WEEKDAY(O37,1))</f>
        <v>2</v>
      </c>
      <c r="O37" s="31">
        <f>IF(O36="","",IF(DAY(O36)&gt;DAY(O36+1),"",O36+1))</f>
        <v>44284</v>
      </c>
      <c r="P37" s="38">
        <f>VLOOKUP(O37,Skabelon!$A:$E,4,FALSE)</f>
        <v>0</v>
      </c>
      <c r="Q37" s="38" t="str">
        <f>VLOOKUP(O37,Skabelon!$A:$E,5,FALSE)</f>
        <v>KR</v>
      </c>
      <c r="R37" s="25" t="s">
        <v>53</v>
      </c>
      <c r="S37" s="32">
        <f t="shared" si="5"/>
        <v>13</v>
      </c>
      <c r="T37" s="33">
        <f>IF(U37="","",WEEKDAY(U37,1))</f>
        <v>5</v>
      </c>
      <c r="U37" s="31">
        <f>IF(U36="","",IF(DAY(U36)&gt;DAY(U36+1),"",U36+1))</f>
        <v>44315</v>
      </c>
      <c r="V37" s="38">
        <f>VLOOKUP(U37,Skabelon!$A:$E,4,FALSE)</f>
        <v>0</v>
      </c>
      <c r="W37" s="38" t="str">
        <f>VLOOKUP(U37,Skabelon!$A:$E,5,FALSE)</f>
        <v>KR</v>
      </c>
      <c r="X37" s="25"/>
      <c r="Y37" s="32" t="str">
        <f t="shared" si="7"/>
        <v/>
      </c>
      <c r="Z37" s="33">
        <f>IF(AA37="","",WEEKDAY(AA37,1))</f>
        <v>7</v>
      </c>
      <c r="AA37" s="31">
        <f>IF(AA36="","",IF(DAY(AA36)&gt;DAY(AA36+1),"",AA36+1))</f>
        <v>44345</v>
      </c>
      <c r="AB37" s="38">
        <f>VLOOKUP(AA37,Skabelon!$A:$E,4,FALSE)</f>
        <v>0</v>
      </c>
      <c r="AC37" s="38" t="str">
        <f>VLOOKUP(AA37,Skabelon!$A:$E,5,FALSE)</f>
        <v>TB</v>
      </c>
      <c r="AD37" s="25"/>
      <c r="AE37" s="32" t="str">
        <f t="shared" si="16"/>
        <v/>
      </c>
      <c r="AF37" s="33">
        <f>IF(AG37="","",WEEKDAY(AG37,1))</f>
        <v>3</v>
      </c>
      <c r="AG37" s="31">
        <f>IF(AG36="","",IF(DAY(AG36)&gt;DAY(AG36+1),"",AG36+1))</f>
        <v>44376</v>
      </c>
      <c r="AH37" s="38">
        <f>VLOOKUP(AG37,Skabelon!$A:$E,4,FALSE)</f>
        <v>0</v>
      </c>
      <c r="AI37" s="38" t="str">
        <f>VLOOKUP(AG37,Skabelon!$A:$E,5,FALSE)</f>
        <v>TB</v>
      </c>
      <c r="AJ37" s="25"/>
      <c r="AK37" s="29" t="str">
        <f t="shared" si="10"/>
        <v/>
      </c>
    </row>
    <row r="38" spans="1:39" x14ac:dyDescent="0.25">
      <c r="B38" s="21">
        <f>IF(C38="","",WEEKDAY(C38,1))</f>
        <v>7</v>
      </c>
      <c r="C38" s="22">
        <f>IF(C37="","",IF(DAY(C37)&gt;DAY(C37+1),"",C37+1))</f>
        <v>44226</v>
      </c>
      <c r="D38" s="38">
        <f>VLOOKUP(C38,Skabelon!$A:$E,4,FALSE)</f>
        <v>0</v>
      </c>
      <c r="E38" s="38" t="str">
        <f>VLOOKUP(C38,Skabelon!$A:$E,5,FALSE)</f>
        <v>KR</v>
      </c>
      <c r="F38" s="25" t="str">
        <f>IF(ISERROR(VLOOKUP(C38,'[1] '!$A$2:$B$28,2,FALSE)),"",VLOOKUP(C38,'[1] '!$A$2:$B$28,2,FALSE))</f>
        <v/>
      </c>
      <c r="G38" s="29" t="str">
        <f t="shared" si="2"/>
        <v/>
      </c>
      <c r="H38" s="30" t="str">
        <f>IF(I38="","",WEEKDAY(I38,1))</f>
        <v/>
      </c>
      <c r="I38" s="31" t="str">
        <f>IF(I37="","",IF(DAY(I37)&gt;DAY(I37+1),"",I37+1))</f>
        <v/>
      </c>
      <c r="J38" s="38"/>
      <c r="K38" s="38"/>
      <c r="L38" s="25"/>
      <c r="M38" s="32" t="str">
        <f t="shared" si="0"/>
        <v/>
      </c>
      <c r="N38" s="33">
        <f>IF(O38="","",WEEKDAY(O38,1))</f>
        <v>3</v>
      </c>
      <c r="O38" s="31">
        <f>IF(O37="","",IF(DAY(O37)&gt;DAY(O37+1),"",O37+1))</f>
        <v>44285</v>
      </c>
      <c r="P38" s="38">
        <f>VLOOKUP(O38,Skabelon!$A:$E,4,FALSE)</f>
        <v>0</v>
      </c>
      <c r="Q38" s="38" t="str">
        <f>VLOOKUP(O38,Skabelon!$A:$E,5,FALSE)</f>
        <v>KR</v>
      </c>
      <c r="R38" s="25" t="s">
        <v>53</v>
      </c>
      <c r="S38" s="32" t="str">
        <f t="shared" si="5"/>
        <v/>
      </c>
      <c r="T38" s="33">
        <f>IF(U38="","",WEEKDAY(U38,1))</f>
        <v>6</v>
      </c>
      <c r="U38" s="31">
        <f>IF(U37="","",IF(DAY(U37)&gt;DAY(U37+1),"",U37+1))</f>
        <v>44316</v>
      </c>
      <c r="V38" s="38">
        <f>VLOOKUP(U38,Skabelon!$A:$E,4,FALSE)</f>
        <v>0</v>
      </c>
      <c r="W38" s="38" t="str">
        <f>VLOOKUP(U38,Skabelon!$A:$E,5,FALSE)</f>
        <v>TB</v>
      </c>
      <c r="X38" s="25" t="s">
        <v>57</v>
      </c>
      <c r="Y38" s="32" t="str">
        <f t="shared" si="7"/>
        <v/>
      </c>
      <c r="Z38" s="33">
        <f>IF(AA38="","",WEEKDAY(AA38,1))</f>
        <v>1</v>
      </c>
      <c r="AA38" s="31">
        <f>IF(AA37="","",IF(DAY(AA37)&gt;DAY(AA37+1),"",AA37+1))</f>
        <v>44346</v>
      </c>
      <c r="AB38" s="38">
        <f>VLOOKUP(AA38,Skabelon!$A:$E,4,FALSE)</f>
        <v>0</v>
      </c>
      <c r="AC38" s="38" t="str">
        <f>VLOOKUP(AA38,Skabelon!$A:$E,5,FALSE)</f>
        <v>TB</v>
      </c>
      <c r="AD38" s="25"/>
      <c r="AE38" s="32"/>
      <c r="AF38" s="33">
        <f>IF(AG38="","",WEEKDAY(AG38,1))</f>
        <v>4</v>
      </c>
      <c r="AG38" s="31">
        <f>IF(AG37="","",IF(DAY(AG37)&gt;DAY(AG37+1),"",AG37+1))</f>
        <v>44377</v>
      </c>
      <c r="AH38" s="38">
        <f>VLOOKUP(AG38,Skabelon!$A:$E,4,FALSE)</f>
        <v>0</v>
      </c>
      <c r="AI38" s="38" t="str">
        <f>VLOOKUP(AG38,Skabelon!$A:$E,5,FALSE)</f>
        <v>TB</v>
      </c>
      <c r="AJ38" s="25"/>
      <c r="AK38" s="29" t="str">
        <f t="shared" si="10"/>
        <v/>
      </c>
    </row>
    <row r="39" spans="1:39" x14ac:dyDescent="0.25">
      <c r="B39" s="21">
        <f>IF(C39="","",WEEKDAY(C39,1))</f>
        <v>1</v>
      </c>
      <c r="C39" s="22">
        <f>IF(C38="","",IF(DAY(C38)&gt;DAY(C38+1),"",C38+1))</f>
        <v>44227</v>
      </c>
      <c r="D39" s="38">
        <f>VLOOKUP(C39,Skabelon!$A:$E,4,FALSE)</f>
        <v>0</v>
      </c>
      <c r="E39" s="38" t="str">
        <f>VLOOKUP(C39,Skabelon!$A:$E,5,FALSE)</f>
        <v>KR</v>
      </c>
      <c r="F39" s="25"/>
      <c r="G39" s="29"/>
      <c r="H39" s="30" t="str">
        <f>IF(I39="","",WEEKDAY(I39,1))</f>
        <v/>
      </c>
      <c r="I39" s="31" t="str">
        <f>IF(I38="","",IF(DAY(I38)&gt;DAY(I38+1),"",I38+1))</f>
        <v/>
      </c>
      <c r="J39" s="38"/>
      <c r="K39" s="38"/>
      <c r="L39" s="25"/>
      <c r="M39" s="32" t="str">
        <f t="shared" si="0"/>
        <v/>
      </c>
      <c r="N39" s="33">
        <f>IF(O39="","",WEEKDAY(O39,1))</f>
        <v>4</v>
      </c>
      <c r="O39" s="31">
        <f>IF(O38="","",IF(DAY(O38)&gt;DAY(O38+1),"",O38+1))</f>
        <v>44286</v>
      </c>
      <c r="P39" s="38">
        <f>VLOOKUP(O39,Skabelon!$A:$E,4,FALSE)</f>
        <v>0</v>
      </c>
      <c r="Q39" s="38" t="str">
        <f>VLOOKUP(O39,Skabelon!$A:$E,5,FALSE)</f>
        <v>KR</v>
      </c>
      <c r="R39" s="25" t="s">
        <v>53</v>
      </c>
      <c r="S39" s="32" t="str">
        <f t="shared" si="5"/>
        <v/>
      </c>
      <c r="T39" s="33" t="str">
        <f>IF(U39="","",WEEKDAY(U39,1))</f>
        <v/>
      </c>
      <c r="U39" s="31" t="str">
        <f>IF(U38="","",IF(DAY(U38)&gt;DAY(U38+1),"",U38+1))</f>
        <v/>
      </c>
      <c r="V39" s="38"/>
      <c r="W39" s="38"/>
      <c r="X39" s="25"/>
      <c r="Y39" s="32" t="str">
        <f t="shared" si="7"/>
        <v/>
      </c>
      <c r="Z39" s="33">
        <f>IF(AA39="","",WEEKDAY(AA39,1))</f>
        <v>2</v>
      </c>
      <c r="AA39" s="31">
        <f>IF(AA38="","",IF(DAY(AA38)&gt;DAY(AA38+1),"",AA38+1))</f>
        <v>44347</v>
      </c>
      <c r="AB39" s="38">
        <f>VLOOKUP(AA39,Skabelon!$A:$E,4,FALSE)</f>
        <v>0</v>
      </c>
      <c r="AC39" s="38" t="str">
        <f>VLOOKUP(AA39,Skabelon!$A:$E,5,FALSE)</f>
        <v>TB</v>
      </c>
      <c r="AD39" s="25" t="str">
        <f>IF(ISERROR(VLOOKUP(AA39,'[1] '!$A$2:$B$28,2,FALSE)),"",VLOOKUP(AA39,'[1] '!$A$2:$B$28,2,FALSE))</f>
        <v/>
      </c>
      <c r="AE39" s="32">
        <f t="shared" si="16"/>
        <v>22</v>
      </c>
      <c r="AF39" s="33" t="str">
        <f>IF(AG39="","",WEEKDAY(AG39,1))</f>
        <v/>
      </c>
      <c r="AG39" s="31" t="str">
        <f>IF(AG38="","",IF(DAY(AG38)&gt;DAY(AG38+1),"",AG38+1))</f>
        <v/>
      </c>
      <c r="AH39" s="38"/>
      <c r="AI39" s="38"/>
      <c r="AJ39" s="25"/>
      <c r="AK39" s="28" t="str">
        <f t="shared" si="10"/>
        <v/>
      </c>
    </row>
    <row r="40" spans="1:39" x14ac:dyDescent="0.25">
      <c r="B40" s="39"/>
      <c r="C40" s="40"/>
      <c r="D40" s="40"/>
      <c r="E40" s="40"/>
      <c r="F40" s="40"/>
      <c r="G40" s="41" t="str">
        <f>NETWORKDAYS(MIN(C9:C39),MAX(C9:C39),'[1] '!$A$2:$A$14)&amp; " arbejdsdage ekskl. "&amp;COUNTIF(B9:B39,7)&amp; " lørdage"</f>
        <v>21 arbejdsdage ekskl. 5 lørdage</v>
      </c>
      <c r="H40" s="39"/>
      <c r="I40" s="40"/>
      <c r="J40" s="40"/>
      <c r="K40" s="40"/>
      <c r="L40" s="40"/>
      <c r="M40" s="41" t="str">
        <f>NETWORKDAYS(MIN(I9:I39),MAX(I9:I39),'[1] '!$A$2:$A$14)&amp; " arbejdsdage ekskl. "&amp;COUNTIF(H9:H39,7)&amp; " lørdage"</f>
        <v>20 arbejdsdage ekskl. 4 lørdage</v>
      </c>
      <c r="N40" s="39"/>
      <c r="O40" s="40"/>
      <c r="P40" s="40"/>
      <c r="Q40" s="40"/>
      <c r="R40" s="40"/>
      <c r="S40" s="41" t="str">
        <f>NETWORKDAYS(MIN(O9:O39),MAX(O9:O39),'[1] '!$A$2:$A$14)&amp; " arbejdsdage ekskl. "&amp;COUNTIF(N9:N39,7)&amp; " lørdage"</f>
        <v>23 arbejdsdage ekskl. 4 lørdage</v>
      </c>
      <c r="T40" s="39"/>
      <c r="U40" s="40"/>
      <c r="V40" s="40"/>
      <c r="W40" s="40"/>
      <c r="X40" s="40"/>
      <c r="Y40" s="41" t="str">
        <f>NETWORKDAYS(MIN(U9:U39),MAX(U9:U39),'[1] '!$A$2:$A$14)&amp; " arbejdsdage ekskl. "&amp;COUNTIF(T9:T39,7)&amp; " lørdage"</f>
        <v>22 arbejdsdage ekskl. 4 lørdage</v>
      </c>
      <c r="Z40" s="39"/>
      <c r="AA40" s="40"/>
      <c r="AB40" s="40"/>
      <c r="AC40" s="40"/>
      <c r="AD40" s="40"/>
      <c r="AE40" s="41" t="str">
        <f>NETWORKDAYS(MIN(AA9:AA39),MAX(AA9:AA39),'[1] '!$A$2:$A$14)&amp; " arbejdsdage ekskl. "&amp;COUNTIF(Z9:Z39,7)&amp; " lørdage"</f>
        <v>21 arbejdsdage ekskl. 5 lørdage</v>
      </c>
      <c r="AF40" s="39"/>
      <c r="AG40" s="40"/>
      <c r="AH40" s="40"/>
      <c r="AI40" s="40"/>
      <c r="AJ40" s="40"/>
      <c r="AK40" s="41" t="str">
        <f>NETWORKDAYS(MIN(AG9:AG39),MAX(AG9:AG39),'[1] '!$A$2:$A$14)&amp; " arbejdsdage ekskl. "&amp;COUNTIF(AF9:AF39,7)&amp; " lørdage"</f>
        <v>22 arbejdsdage ekskl. 4 lørdage</v>
      </c>
    </row>
    <row r="41" spans="1:39" x14ac:dyDescent="0.25">
      <c r="A41" s="3"/>
      <c r="B41" s="3"/>
      <c r="C41" s="3"/>
      <c r="D41" s="3"/>
      <c r="E41" s="3"/>
      <c r="F41" s="4">
        <f>IF(AJ4=12,AJ3+1,AJ3)</f>
        <v>2021</v>
      </c>
      <c r="G41" s="3"/>
      <c r="H41" s="3"/>
      <c r="I41" s="3"/>
      <c r="J41" s="3"/>
      <c r="K41" s="3"/>
      <c r="L41" s="4">
        <f>IF(F54=12,F41+1,F41)</f>
        <v>2021</v>
      </c>
      <c r="M41" s="3"/>
      <c r="N41" s="3"/>
      <c r="O41" s="3"/>
      <c r="P41" s="3"/>
      <c r="Q41" s="3"/>
      <c r="R41" s="4">
        <f>IF(L54=12,L41+1,L41)</f>
        <v>2021</v>
      </c>
      <c r="S41" s="3"/>
      <c r="T41" s="3"/>
      <c r="U41" s="3"/>
      <c r="V41" s="3"/>
      <c r="W41" s="3"/>
      <c r="X41" s="4">
        <f>IF(R54=12,R41+1,R41)</f>
        <v>2021</v>
      </c>
      <c r="Y41" s="3"/>
      <c r="Z41" s="3"/>
      <c r="AA41" s="3"/>
      <c r="AB41" s="3"/>
      <c r="AC41" s="3"/>
      <c r="AD41" s="4">
        <f>IF(X54=12,X41+1,X41)</f>
        <v>2021</v>
      </c>
      <c r="AE41" s="3"/>
      <c r="AF41" s="3"/>
      <c r="AG41" s="3"/>
      <c r="AH41" s="3"/>
      <c r="AI41" s="3"/>
      <c r="AJ41" s="4">
        <f>IF(AD54=12,AD41+1,AD41)</f>
        <v>2021</v>
      </c>
      <c r="AK41" s="3"/>
      <c r="AL41" s="3"/>
      <c r="AM41" s="3"/>
    </row>
    <row r="42" spans="1:39" x14ac:dyDescent="0.25">
      <c r="A42" s="3"/>
      <c r="B42" s="3"/>
      <c r="C42" s="3"/>
      <c r="D42" s="3"/>
      <c r="E42" s="4"/>
      <c r="G42" s="3"/>
      <c r="H42" s="3"/>
      <c r="I42" s="3"/>
      <c r="J42" s="3"/>
      <c r="K42" s="3"/>
      <c r="L42" s="4"/>
      <c r="M42" s="3"/>
      <c r="N42" s="3"/>
      <c r="O42" s="3"/>
      <c r="P42" s="3"/>
      <c r="Q42" s="3"/>
      <c r="R42" s="4"/>
      <c r="S42" s="3"/>
      <c r="T42" s="3"/>
      <c r="U42" s="3"/>
      <c r="V42" s="3"/>
      <c r="W42" s="3"/>
      <c r="X42" s="4"/>
      <c r="Y42" s="3"/>
      <c r="Z42" s="3"/>
      <c r="AA42" s="3"/>
      <c r="AB42" s="3"/>
      <c r="AC42" s="3"/>
      <c r="AD42" s="4"/>
      <c r="AE42" s="3"/>
      <c r="AF42" s="3"/>
      <c r="AG42" s="3"/>
      <c r="AH42" s="3"/>
      <c r="AI42" s="3"/>
      <c r="AJ42" s="4"/>
      <c r="AK42" s="3"/>
      <c r="AL42" s="3"/>
      <c r="AM42" s="3"/>
    </row>
    <row r="43" spans="1:39" x14ac:dyDescent="0.2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4"/>
      <c r="M43" s="3"/>
      <c r="N43" s="3"/>
      <c r="O43" s="3"/>
      <c r="P43" s="3"/>
      <c r="Q43" s="3"/>
      <c r="R43" s="4"/>
      <c r="S43" s="3"/>
      <c r="T43" s="3"/>
      <c r="U43" s="3"/>
      <c r="V43" s="3"/>
      <c r="W43" s="3"/>
      <c r="X43" s="4"/>
      <c r="Y43" s="3"/>
      <c r="Z43" s="3"/>
      <c r="AA43" s="3"/>
      <c r="AB43" s="3"/>
      <c r="AC43" s="3"/>
      <c r="AD43" s="4"/>
      <c r="AE43" s="3"/>
      <c r="AF43" s="3"/>
      <c r="AG43" s="3"/>
      <c r="AH43" s="3"/>
      <c r="AI43" s="3"/>
      <c r="AJ43" s="4" t="s">
        <v>54</v>
      </c>
      <c r="AK43" s="3"/>
      <c r="AL43" s="3"/>
      <c r="AM43" s="3"/>
    </row>
    <row r="44" spans="1:39" x14ac:dyDescent="0.2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4"/>
      <c r="M44" s="3"/>
      <c r="N44" s="3"/>
      <c r="O44" s="3"/>
      <c r="P44" s="3"/>
      <c r="Q44" s="3"/>
      <c r="R44" s="4"/>
      <c r="S44" s="3"/>
      <c r="T44" s="3"/>
      <c r="U44" s="3"/>
      <c r="V44" s="3"/>
      <c r="W44" s="3"/>
      <c r="X44" s="4"/>
      <c r="Y44" s="3"/>
      <c r="Z44" s="3"/>
      <c r="AA44" s="3"/>
      <c r="AB44" s="3"/>
      <c r="AC44" s="3"/>
      <c r="AD44" s="4"/>
      <c r="AE44" s="3"/>
      <c r="AF44" s="3"/>
      <c r="AG44" s="3"/>
      <c r="AH44" s="3"/>
      <c r="AI44" s="3"/>
      <c r="AJ44" s="4"/>
      <c r="AK44" s="3"/>
      <c r="AL44" s="3"/>
      <c r="AM44" s="3"/>
    </row>
    <row r="45" spans="1:39" x14ac:dyDescent="0.2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4"/>
      <c r="M45" s="3"/>
      <c r="N45" s="3"/>
      <c r="O45" s="3"/>
      <c r="P45" s="3"/>
      <c r="Q45" s="3"/>
      <c r="R45" s="4"/>
      <c r="S45" s="3"/>
      <c r="T45" s="3"/>
      <c r="U45" s="3"/>
      <c r="V45" s="3"/>
      <c r="W45" s="3"/>
      <c r="X45" s="4"/>
      <c r="Y45" s="3"/>
      <c r="Z45" s="3"/>
      <c r="AA45" s="3"/>
      <c r="AB45" s="3"/>
      <c r="AC45" s="3"/>
      <c r="AD45" s="4"/>
      <c r="AE45" s="3"/>
      <c r="AF45" s="3"/>
      <c r="AG45" s="3"/>
      <c r="AH45" s="3"/>
      <c r="AI45" s="3"/>
      <c r="AJ45" s="4"/>
      <c r="AK45" s="3"/>
      <c r="AL45" s="3"/>
      <c r="AM45" s="3"/>
    </row>
    <row r="46" spans="1:39" x14ac:dyDescent="0.25">
      <c r="A46" s="3"/>
      <c r="B46" s="3"/>
      <c r="C46" s="3"/>
      <c r="D46" s="3"/>
      <c r="E46" s="4"/>
      <c r="F46" s="3"/>
      <c r="H46" s="3"/>
      <c r="I46" s="3"/>
      <c r="J46" s="3"/>
      <c r="K46" s="3"/>
      <c r="L46" s="4"/>
      <c r="M46" s="3"/>
      <c r="N46" s="3"/>
      <c r="O46" s="3"/>
      <c r="P46" s="3"/>
      <c r="Q46" s="3"/>
      <c r="R46" s="4"/>
      <c r="S46" s="3"/>
      <c r="T46" s="3"/>
      <c r="U46" s="3"/>
      <c r="V46" s="3"/>
      <c r="W46" s="3"/>
      <c r="X46" s="4"/>
      <c r="Y46" s="3"/>
      <c r="Z46" s="3"/>
      <c r="AA46" s="3"/>
      <c r="AB46" s="3"/>
      <c r="AC46" s="3"/>
      <c r="AD46" s="4"/>
      <c r="AE46" s="3"/>
      <c r="AF46" s="3"/>
      <c r="AG46" s="3"/>
      <c r="AH46" s="3"/>
      <c r="AI46" s="3"/>
      <c r="AJ46" s="4"/>
      <c r="AK46" s="3"/>
      <c r="AL46" s="3"/>
      <c r="AM46" s="3"/>
    </row>
    <row r="47" spans="1:39" x14ac:dyDescent="0.2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4"/>
      <c r="M47" s="3"/>
      <c r="N47" s="3"/>
      <c r="O47" s="3"/>
      <c r="P47" s="3"/>
      <c r="Q47" s="3"/>
      <c r="R47" s="4"/>
      <c r="S47" s="3"/>
      <c r="T47" s="3"/>
      <c r="U47" s="3"/>
      <c r="V47" s="3"/>
      <c r="W47" s="3"/>
      <c r="X47" s="4"/>
      <c r="Y47" s="3"/>
      <c r="Z47" s="3"/>
      <c r="AA47" s="3"/>
      <c r="AB47" s="3"/>
      <c r="AC47" s="3"/>
      <c r="AD47" s="4"/>
      <c r="AE47" s="3"/>
      <c r="AF47" s="3"/>
      <c r="AG47" s="3"/>
      <c r="AH47" s="3"/>
      <c r="AI47" s="3"/>
      <c r="AJ47" s="4"/>
      <c r="AK47" s="3"/>
      <c r="AL47" s="3"/>
      <c r="AM47" s="3"/>
    </row>
    <row r="48" spans="1:39" x14ac:dyDescent="0.2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4"/>
      <c r="M48" s="3"/>
      <c r="N48" s="3"/>
      <c r="O48" s="3"/>
      <c r="P48" s="3"/>
      <c r="Q48" s="3"/>
      <c r="R48" s="4"/>
      <c r="S48" s="3"/>
      <c r="T48" s="3"/>
      <c r="U48" s="3"/>
      <c r="V48" s="3"/>
      <c r="W48" s="3"/>
      <c r="X48" s="4"/>
      <c r="Y48" s="3"/>
      <c r="Z48" s="3"/>
      <c r="AA48" s="3"/>
      <c r="AB48" s="3"/>
      <c r="AC48" s="3"/>
      <c r="AD48" s="4"/>
      <c r="AE48" s="3"/>
      <c r="AF48" s="3"/>
      <c r="AG48" s="3"/>
      <c r="AH48" s="3"/>
      <c r="AI48" s="3"/>
      <c r="AJ48" s="4"/>
      <c r="AK48" s="3"/>
      <c r="AL48" s="3"/>
      <c r="AM48" s="3"/>
    </row>
    <row r="49" spans="1:39" x14ac:dyDescent="0.2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4"/>
      <c r="M49" s="3"/>
      <c r="N49" s="3"/>
      <c r="O49" s="3"/>
      <c r="P49" s="3"/>
      <c r="Q49" s="3"/>
      <c r="R49" s="4"/>
      <c r="S49" s="3"/>
      <c r="T49" s="3"/>
      <c r="U49" s="3"/>
      <c r="V49" s="3"/>
      <c r="W49" s="3"/>
      <c r="X49" s="4"/>
      <c r="Y49" s="3"/>
      <c r="Z49" s="3"/>
      <c r="AA49" s="3"/>
      <c r="AB49" s="3"/>
      <c r="AC49" s="3"/>
      <c r="AD49" s="4"/>
      <c r="AE49" s="3"/>
      <c r="AF49" s="3"/>
      <c r="AG49" s="3"/>
      <c r="AH49" s="3"/>
      <c r="AI49" s="3"/>
      <c r="AJ49" s="4"/>
      <c r="AK49" s="3"/>
      <c r="AL49" s="3"/>
      <c r="AM49" s="3"/>
    </row>
    <row r="50" spans="1:39" x14ac:dyDescent="0.2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4"/>
      <c r="M50" s="3"/>
      <c r="N50" s="3"/>
      <c r="O50" s="3"/>
      <c r="P50" s="3"/>
      <c r="Q50" s="3"/>
      <c r="R50" s="4"/>
      <c r="S50" s="3"/>
      <c r="T50" s="3"/>
      <c r="U50" s="3"/>
      <c r="V50" s="3"/>
      <c r="W50" s="3"/>
      <c r="X50" s="4"/>
      <c r="Y50" s="3"/>
      <c r="Z50" s="3"/>
      <c r="AA50" s="3"/>
      <c r="AB50" s="3"/>
      <c r="AC50" s="3"/>
      <c r="AD50" s="4"/>
      <c r="AE50" s="3"/>
      <c r="AF50" s="3"/>
      <c r="AG50" s="3"/>
      <c r="AH50" s="3"/>
      <c r="AI50" s="3"/>
      <c r="AJ50" s="4"/>
      <c r="AK50" s="3"/>
      <c r="AL50" s="3"/>
      <c r="AM50" s="3"/>
    </row>
    <row r="51" spans="1:39" x14ac:dyDescent="0.2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4"/>
      <c r="M51" s="3"/>
      <c r="N51" s="3"/>
      <c r="O51" s="3"/>
      <c r="P51" s="3"/>
      <c r="Q51" s="3"/>
      <c r="R51" s="4"/>
      <c r="S51" s="3"/>
      <c r="T51" s="3"/>
      <c r="U51" s="3"/>
      <c r="V51" s="3"/>
      <c r="W51" s="3"/>
      <c r="X51" s="4"/>
      <c r="Y51" s="3"/>
      <c r="Z51" s="3"/>
      <c r="AA51" s="3"/>
      <c r="AB51" s="3"/>
      <c r="AC51" s="3"/>
      <c r="AD51" s="4"/>
      <c r="AE51" s="3"/>
      <c r="AF51" s="3"/>
      <c r="AG51" s="3"/>
      <c r="AH51" s="3"/>
      <c r="AI51" s="3"/>
      <c r="AJ51" s="4"/>
      <c r="AK51" s="3"/>
      <c r="AL51" s="3"/>
      <c r="AM51" s="3"/>
    </row>
    <row r="52" spans="1:39" x14ac:dyDescent="0.2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4"/>
      <c r="M52" s="3"/>
      <c r="N52" s="3"/>
      <c r="O52" s="3"/>
      <c r="P52" s="3"/>
      <c r="Q52" s="3"/>
      <c r="R52" s="4"/>
      <c r="S52" s="3"/>
      <c r="T52" s="3"/>
      <c r="U52" s="3"/>
      <c r="V52" s="3"/>
      <c r="W52" s="3"/>
      <c r="X52" s="4"/>
      <c r="Y52" s="3"/>
      <c r="Z52" s="3"/>
      <c r="AA52" s="3"/>
      <c r="AB52" s="3"/>
      <c r="AC52" s="3"/>
      <c r="AD52" s="4"/>
      <c r="AE52" s="3"/>
      <c r="AF52" s="3"/>
      <c r="AG52" s="3"/>
      <c r="AH52" s="3"/>
      <c r="AI52" s="3"/>
      <c r="AJ52" s="4"/>
      <c r="AK52" s="3"/>
      <c r="AL52" s="3"/>
      <c r="AM52" s="3"/>
    </row>
    <row r="53" spans="1:39" x14ac:dyDescent="0.2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4"/>
      <c r="M53" s="3"/>
      <c r="N53" s="3"/>
      <c r="O53" s="3"/>
      <c r="P53" s="3"/>
      <c r="Q53" s="3"/>
      <c r="R53" s="4"/>
      <c r="S53" s="3"/>
      <c r="T53" s="3"/>
      <c r="U53" s="3"/>
      <c r="V53" s="3"/>
      <c r="W53" s="3"/>
      <c r="X53" s="4"/>
      <c r="Y53" s="3"/>
      <c r="Z53" s="3"/>
      <c r="AA53" s="3"/>
      <c r="AB53" s="3"/>
      <c r="AC53" s="3"/>
      <c r="AD53" s="4"/>
      <c r="AE53" s="3"/>
      <c r="AF53" s="3"/>
      <c r="AG53" s="3"/>
      <c r="AH53" s="3"/>
      <c r="AI53" s="3"/>
      <c r="AJ53" s="4"/>
      <c r="AK53" s="3"/>
      <c r="AL53" s="3"/>
      <c r="AM53" s="3"/>
    </row>
    <row r="54" spans="1:39" ht="14.4" x14ac:dyDescent="0.3">
      <c r="A54" s="3"/>
      <c r="B54" s="42"/>
      <c r="C54" s="42"/>
      <c r="D54" s="42"/>
      <c r="E54" s="42"/>
      <c r="F54" s="4">
        <f>IF(AJ4=12,1,AJ4+1)</f>
        <v>7</v>
      </c>
      <c r="G54" s="3"/>
      <c r="H54" s="3"/>
      <c r="I54" s="3"/>
      <c r="J54" s="3"/>
      <c r="K54" s="3"/>
      <c r="L54" s="4">
        <f>IF(F54=12,1,F54+1)</f>
        <v>8</v>
      </c>
      <c r="M54" s="3"/>
      <c r="N54" s="3"/>
      <c r="O54" s="3"/>
      <c r="P54" s="3"/>
      <c r="Q54" s="3"/>
      <c r="R54" s="4">
        <f>IF(L54=12,1,L54+1)</f>
        <v>9</v>
      </c>
      <c r="S54" s="3"/>
      <c r="T54" s="3"/>
      <c r="U54" s="3"/>
      <c r="V54" s="3"/>
      <c r="W54" s="3"/>
      <c r="X54" s="4">
        <f>IF(R54=12,1,R54+1)</f>
        <v>10</v>
      </c>
      <c r="Y54" s="3"/>
      <c r="Z54" s="3"/>
      <c r="AA54" s="3"/>
      <c r="AB54" s="3"/>
      <c r="AC54" s="3"/>
      <c r="AD54" s="4">
        <f>IF(X54=12,1,X54+1)</f>
        <v>11</v>
      </c>
      <c r="AE54" s="3"/>
      <c r="AF54" s="3"/>
      <c r="AG54" s="3"/>
      <c r="AH54" s="3"/>
      <c r="AI54" s="3"/>
      <c r="AJ54" s="4">
        <f>IF(AD54=12,1,AD54+1)</f>
        <v>12</v>
      </c>
      <c r="AK54" s="3"/>
      <c r="AL54" s="3"/>
      <c r="AM54" s="3"/>
    </row>
    <row r="55" spans="1:39" ht="21.75" customHeight="1" x14ac:dyDescent="0.25">
      <c r="A55" s="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63">
        <f>IF(YEAR(C60)=YEAR(AG60),YEAR(C60),YEAR(C60)&amp;" / "&amp;YEAR(AG60))</f>
        <v>2021</v>
      </c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3"/>
      <c r="AM55" s="3"/>
    </row>
    <row r="56" spans="1:39" ht="21.75" customHeight="1" x14ac:dyDescent="0.25">
      <c r="A56" s="3"/>
      <c r="B56" s="12"/>
      <c r="C56" s="13" t="s">
        <v>48</v>
      </c>
      <c r="D56" s="12"/>
      <c r="E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3"/>
      <c r="AM56" s="3"/>
    </row>
    <row r="57" spans="1:3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21.75" customHeight="1" x14ac:dyDescent="0.25">
      <c r="B58" s="66" t="str">
        <f>PROPER(TEXT(DATE($F$2,F54,1),"mmmm"))</f>
        <v>Juli</v>
      </c>
      <c r="C58" s="65"/>
      <c r="D58" s="65"/>
      <c r="E58" s="65"/>
      <c r="F58" s="65"/>
      <c r="G58" s="67"/>
      <c r="H58" s="64" t="str">
        <f>PROPER(TEXT(DATE($F$2,L54,1),"mmmm"))</f>
        <v>August</v>
      </c>
      <c r="I58" s="65"/>
      <c r="J58" s="65"/>
      <c r="K58" s="65"/>
      <c r="L58" s="65"/>
      <c r="M58" s="67"/>
      <c r="N58" s="64" t="str">
        <f>PROPER(TEXT(DATE($F$2,R54,1),"mmmm"))</f>
        <v>September</v>
      </c>
      <c r="O58" s="65"/>
      <c r="P58" s="65"/>
      <c r="Q58" s="65"/>
      <c r="R58" s="65"/>
      <c r="S58" s="67"/>
      <c r="T58" s="64" t="str">
        <f>PROPER(TEXT(DATE($F$2,X54,1),"mmmm"))</f>
        <v>Oktober</v>
      </c>
      <c r="U58" s="65"/>
      <c r="V58" s="65"/>
      <c r="W58" s="65"/>
      <c r="X58" s="65"/>
      <c r="Y58" s="67"/>
      <c r="Z58" s="64" t="str">
        <f>PROPER(TEXT(DATE($F$2,AD54,1),"mmmm"))</f>
        <v>November</v>
      </c>
      <c r="AA58" s="65"/>
      <c r="AB58" s="65"/>
      <c r="AC58" s="65"/>
      <c r="AD58" s="65"/>
      <c r="AE58" s="67"/>
      <c r="AF58" s="64" t="str">
        <f>PROPER(TEXT(DATE($F$2,AJ54,1),"mmmm"))</f>
        <v>December</v>
      </c>
      <c r="AG58" s="65"/>
      <c r="AH58" s="65"/>
      <c r="AI58" s="65"/>
      <c r="AJ58" s="65"/>
      <c r="AK58" s="65"/>
    </row>
    <row r="59" spans="1:39" ht="21.75" customHeight="1" x14ac:dyDescent="0.25">
      <c r="B59" s="17"/>
      <c r="C59" s="15"/>
      <c r="D59" s="16" t="s">
        <v>46</v>
      </c>
      <c r="E59" s="16" t="s">
        <v>47</v>
      </c>
      <c r="F59" s="15"/>
      <c r="G59" s="15"/>
      <c r="H59" s="17"/>
      <c r="I59" s="15"/>
      <c r="J59" s="16" t="s">
        <v>46</v>
      </c>
      <c r="K59" s="16" t="s">
        <v>47</v>
      </c>
      <c r="L59" s="15"/>
      <c r="M59" s="18"/>
      <c r="N59" s="19"/>
      <c r="O59" s="15"/>
      <c r="P59" s="16" t="s">
        <v>46</v>
      </c>
      <c r="Q59" s="16" t="s">
        <v>47</v>
      </c>
      <c r="R59" s="15"/>
      <c r="S59" s="18"/>
      <c r="T59" s="19"/>
      <c r="U59" s="15"/>
      <c r="V59" s="16" t="s">
        <v>46</v>
      </c>
      <c r="W59" s="16" t="s">
        <v>47</v>
      </c>
      <c r="X59" s="15"/>
      <c r="Y59" s="18"/>
      <c r="Z59" s="19"/>
      <c r="AA59" s="15"/>
      <c r="AB59" s="16" t="s">
        <v>46</v>
      </c>
      <c r="AC59" s="16" t="s">
        <v>47</v>
      </c>
      <c r="AD59" s="15"/>
      <c r="AE59" s="18"/>
      <c r="AF59" s="19"/>
      <c r="AG59" s="15"/>
      <c r="AH59" s="16" t="s">
        <v>46</v>
      </c>
      <c r="AI59" s="16" t="s">
        <v>47</v>
      </c>
      <c r="AJ59" s="15"/>
      <c r="AK59" s="15"/>
    </row>
    <row r="60" spans="1:39" x14ac:dyDescent="0.25">
      <c r="B60" s="21">
        <f>WEEKDAY(C60,1)</f>
        <v>5</v>
      </c>
      <c r="C60" s="22">
        <f>DATE(F$41,F$54,1)</f>
        <v>44378</v>
      </c>
      <c r="D60" s="38">
        <f>VLOOKUP(C60,Skabelon!$A:$E,4,FALSE)</f>
        <v>0</v>
      </c>
      <c r="E60" s="38" t="str">
        <f>VLOOKUP(C60,Skabelon!$A:$E,5,FALSE)</f>
        <v>TB</v>
      </c>
      <c r="F60" s="25"/>
      <c r="G60" s="44" t="str">
        <f>IF(B60=2,1+INT((C60-DATE(YEAR(C60+4-WEEKDAY(C60+6)),1,5)+WEEKDAY(DATE(YEAR(C60+4-WEEKDAY(C60+6)),1,3)))/7),"")</f>
        <v/>
      </c>
      <c r="H60" s="30">
        <f>WEEKDAY(I60,1)</f>
        <v>1</v>
      </c>
      <c r="I60" s="31">
        <f>DATE(L$41,L$54,1)</f>
        <v>44409</v>
      </c>
      <c r="J60" s="38">
        <f>VLOOKUP(I60,Skabelon!$A:$E,4,FALSE)</f>
        <v>0</v>
      </c>
      <c r="K60" s="38" t="str">
        <f>VLOOKUP(I60,Skabelon!$A:$E,5,FALSE)</f>
        <v>DD</v>
      </c>
      <c r="L60" s="25" t="str">
        <f>IF(ISERROR(VLOOKUP(I60,'[1] '!$A$2:$B$28,2,FALSE)),"",VLOOKUP(I60,'[1] '!$A$2:$B$28,2,FALSE))</f>
        <v/>
      </c>
      <c r="M60" s="32"/>
      <c r="N60" s="33">
        <f>WEEKDAY(O60,1)</f>
        <v>4</v>
      </c>
      <c r="O60" s="31">
        <f>DATE(R$41,R$54,1)</f>
        <v>44440</v>
      </c>
      <c r="P60" s="38">
        <f>VLOOKUP(O60,Skabelon!$A:$E,4,FALSE)</f>
        <v>0</v>
      </c>
      <c r="Q60" s="38" t="str">
        <f>VLOOKUP(O60,Skabelon!$A:$E,5,FALSE)</f>
        <v>DD</v>
      </c>
      <c r="R60" s="25" t="str">
        <f>IF(ISERROR(VLOOKUP(O60,'[1] '!$A$2:$B$28,2,FALSE)),"",VLOOKUP(O60,'[1] '!$A$2:$B$28,2,FALSE))</f>
        <v/>
      </c>
      <c r="S60" s="32" t="str">
        <f>IF(N60=2,1+INT((O60-DATE(YEAR(O60+4-WEEKDAY(O60+6)),1,5)+WEEKDAY(DATE(YEAR(O60+4-WEEKDAY(O60+6)),1,3)))/7),"")</f>
        <v/>
      </c>
      <c r="T60" s="33">
        <f>WEEKDAY(U60,1)</f>
        <v>6</v>
      </c>
      <c r="U60" s="31">
        <f>DATE(X$41,X$54,1)</f>
        <v>44470</v>
      </c>
      <c r="V60" s="38">
        <f>VLOOKUP(U60,Skabelon!$A:$E,4,FALSE)</f>
        <v>0</v>
      </c>
      <c r="W60" s="38" t="str">
        <f>VLOOKUP(U60,Skabelon!$A:$E,5,FALSE)</f>
        <v>CR</v>
      </c>
      <c r="X60" s="25" t="str">
        <f>IF(ISERROR(VLOOKUP(U60,'[1] '!$A$2:$B$28,2,FALSE)),"",VLOOKUP(U60,'[1] '!$A$2:$B$28,2,FALSE))</f>
        <v/>
      </c>
      <c r="Y60" s="32" t="str">
        <f>IF(T60=2,1+INT((U60-DATE(YEAR(U60+4-WEEKDAY(U60+6)),1,5)+WEEKDAY(DATE(YEAR(U60+4-WEEKDAY(U60+6)),1,3)))/7),"")</f>
        <v/>
      </c>
      <c r="Z60" s="33">
        <f>WEEKDAY(AA60,1)</f>
        <v>2</v>
      </c>
      <c r="AA60" s="31">
        <f>DATE(AD$41,AD$54,1)</f>
        <v>44501</v>
      </c>
      <c r="AB60" s="38">
        <f>VLOOKUP(AA60,Skabelon!$A:$E,4,FALSE)</f>
        <v>0</v>
      </c>
      <c r="AC60" s="38" t="str">
        <f>VLOOKUP(AA60,Skabelon!$A:$E,5,FALSE)</f>
        <v>CR</v>
      </c>
      <c r="AD60" s="25" t="str">
        <f>IF(ISERROR(VLOOKUP(AA60,'[1] '!$A$2:$B$28,2,FALSE)),"",VLOOKUP(AA60,'[1] '!$A$2:$B$28,2,FALSE))</f>
        <v/>
      </c>
      <c r="AE60" s="32">
        <f>IF(Z60=2,1+INT((AA60-DATE(YEAR(AA60+4-WEEKDAY(AA60+6)),1,5)+WEEKDAY(DATE(YEAR(AA60+4-WEEKDAY(AA60+6)),1,3)))/7),"")</f>
        <v>44</v>
      </c>
      <c r="AF60" s="33">
        <f>WEEKDAY(AG60,1)</f>
        <v>4</v>
      </c>
      <c r="AG60" s="31">
        <f>DATE(AJ$41,AJ$54,1)</f>
        <v>44531</v>
      </c>
      <c r="AH60" s="38">
        <f>VLOOKUP(AG60,Skabelon!$A:$E,4,FALSE)</f>
        <v>0</v>
      </c>
      <c r="AI60" s="38" t="str">
        <f>VLOOKUP(AG60,Skabelon!$A:$E,5,FALSE)</f>
        <v>CR</v>
      </c>
      <c r="AJ60" s="25" t="str">
        <f>IF(ISERROR(VLOOKUP(AG60,'[1] '!$A$2:$B$28,2,FALSE)),"",VLOOKUP(AG60,'[1] '!$A$2:$B$28,2,FALSE))</f>
        <v/>
      </c>
      <c r="AK60" s="26" t="str">
        <f>IF(AF60=2,1+INT((AG60-DATE(YEAR(AG60+4-WEEKDAY(AG60+6)),1,5)+WEEKDAY(DATE(YEAR(AG60+4-WEEKDAY(AG60+6)),1,3)))/7),"")</f>
        <v/>
      </c>
    </row>
    <row r="61" spans="1:39" x14ac:dyDescent="0.25">
      <c r="B61" s="21">
        <f t="shared" ref="B61:B87" si="18">WEEKDAY(C61,1)</f>
        <v>6</v>
      </c>
      <c r="C61" s="22">
        <f>C60+1</f>
        <v>44379</v>
      </c>
      <c r="D61" s="38">
        <f>VLOOKUP(C61,Skabelon!$A:$E,4,FALSE)</f>
        <v>0</v>
      </c>
      <c r="E61" s="38" t="str">
        <f>VLOOKUP(C61,Skabelon!$A:$E,5,FALSE)</f>
        <v>DD</v>
      </c>
      <c r="F61" s="25" t="str">
        <f>IF(ISERROR(VLOOKUP(C61,'[1] '!$A$2:$B$28,2,FALSE)),"",VLOOKUP(C61,'[1] '!$A$2:$B$28,2,FALSE))</f>
        <v/>
      </c>
      <c r="G61" s="29" t="str">
        <f t="shared" ref="G61:G90" si="19">IF(B61=2,1+INT((C61-DATE(YEAR(C61+4-WEEKDAY(C61+6)),1,5)+WEEKDAY(DATE(YEAR(C61+4-WEEKDAY(C61+6)),1,3)))/7),"")</f>
        <v/>
      </c>
      <c r="H61" s="30">
        <f t="shared" ref="H61:H87" si="20">WEEKDAY(I61,1)</f>
        <v>2</v>
      </c>
      <c r="I61" s="31">
        <f>I60+1</f>
        <v>44410</v>
      </c>
      <c r="J61" s="38">
        <f>VLOOKUP(I61,Skabelon!$A:$E,4,FALSE)</f>
        <v>0</v>
      </c>
      <c r="K61" s="38" t="str">
        <f>VLOOKUP(I61,Skabelon!$A:$E,5,FALSE)</f>
        <v>DD</v>
      </c>
      <c r="L61" s="25" t="str">
        <f>IF(ISERROR(VLOOKUP(I61,'[1] '!$A$2:$B$28,2,FALSE)),"",VLOOKUP(I61,'[1] '!$A$2:$B$28,2,FALSE))</f>
        <v/>
      </c>
      <c r="M61" s="32">
        <f t="shared" ref="M61:M90" si="21">IF(H61=2,1+INT((I61-DATE(YEAR(I61+4-WEEKDAY(I61+6)),1,5)+WEEKDAY(DATE(YEAR(I61+4-WEEKDAY(I61+6)),1,3)))/7),"")</f>
        <v>31</v>
      </c>
      <c r="N61" s="33">
        <f t="shared" ref="N61:N87" si="22">WEEKDAY(O61,1)</f>
        <v>5</v>
      </c>
      <c r="O61" s="31">
        <f>O60+1</f>
        <v>44441</v>
      </c>
      <c r="P61" s="38">
        <f>VLOOKUP(O61,Skabelon!$A:$E,4,FALSE)</f>
        <v>0</v>
      </c>
      <c r="Q61" s="38" t="str">
        <f>VLOOKUP(O61,Skabelon!$A:$E,5,FALSE)</f>
        <v>DD</v>
      </c>
      <c r="R61" s="25" t="str">
        <f>IF(ISERROR(VLOOKUP(O61,'[1] '!$A$2:$B$28,2,FALSE)),"",VLOOKUP(O61,'[1] '!$A$2:$B$28,2,FALSE))</f>
        <v/>
      </c>
      <c r="S61" s="32" t="str">
        <f t="shared" ref="S61:S90" si="23">IF(N61=2,1+INT((O61-DATE(YEAR(O61+4-WEEKDAY(O61+6)),1,5)+WEEKDAY(DATE(YEAR(O61+4-WEEKDAY(O61+6)),1,3)))/7),"")</f>
        <v/>
      </c>
      <c r="T61" s="33">
        <f t="shared" ref="T61:T87" si="24">WEEKDAY(U61,1)</f>
        <v>7</v>
      </c>
      <c r="U61" s="31">
        <f>U60+1</f>
        <v>44471</v>
      </c>
      <c r="V61" s="38">
        <f>VLOOKUP(U61,Skabelon!$A:$E,4,FALSE)</f>
        <v>0</v>
      </c>
      <c r="W61" s="38" t="str">
        <f>VLOOKUP(U61,Skabelon!$A:$E,5,FALSE)</f>
        <v>CR</v>
      </c>
      <c r="X61" s="25" t="str">
        <f>IF(ISERROR(VLOOKUP(U61,'[1] '!$A$2:$B$28,2,FALSE)),"",VLOOKUP(U61,'[1] '!$A$2:$B$28,2,FALSE))</f>
        <v/>
      </c>
      <c r="Y61" s="32" t="str">
        <f t="shared" ref="Y61:Y89" si="25">IF(T61=2,1+INT((U61-DATE(YEAR(U61+4-WEEKDAY(U61+6)),1,5)+WEEKDAY(DATE(YEAR(U61+4-WEEKDAY(U61+6)),1,3)))/7),"")</f>
        <v/>
      </c>
      <c r="Z61" s="33">
        <f t="shared" ref="Z61:Z87" si="26">WEEKDAY(AA61,1)</f>
        <v>3</v>
      </c>
      <c r="AA61" s="31">
        <f>AA60+1</f>
        <v>44502</v>
      </c>
      <c r="AB61" s="38">
        <f>VLOOKUP(AA61,Skabelon!$A:$E,4,FALSE)</f>
        <v>0</v>
      </c>
      <c r="AC61" s="38" t="str">
        <f>VLOOKUP(AA61,Skabelon!$A:$E,5,FALSE)</f>
        <v>CR</v>
      </c>
      <c r="AD61" s="25" t="str">
        <f>IF(ISERROR(VLOOKUP(AA61,'[1] '!$A$2:$B$28,2,FALSE)),"",VLOOKUP(AA61,'[1] '!$A$2:$B$28,2,FALSE))</f>
        <v/>
      </c>
      <c r="AE61" s="32" t="str">
        <f t="shared" ref="AE61:AE90" si="27">IF(Z61=2,1+INT((AA61-DATE(YEAR(AA61+4-WEEKDAY(AA61+6)),1,5)+WEEKDAY(DATE(YEAR(AA61+4-WEEKDAY(AA61+6)),1,3)))/7),"")</f>
        <v/>
      </c>
      <c r="AF61" s="33">
        <f t="shared" ref="AF61:AF87" si="28">WEEKDAY(AG61,1)</f>
        <v>5</v>
      </c>
      <c r="AG61" s="31">
        <f>AG60+1</f>
        <v>44532</v>
      </c>
      <c r="AH61" s="38">
        <f>VLOOKUP(AG61,Skabelon!$A:$E,4,FALSE)</f>
        <v>0</v>
      </c>
      <c r="AI61" s="38" t="str">
        <f>VLOOKUP(AG61,Skabelon!$A:$E,5,FALSE)</f>
        <v>CR</v>
      </c>
      <c r="AJ61" s="25" t="str">
        <f>IF(ISERROR(VLOOKUP(AG61,'[1] '!$A$2:$B$28,2,FALSE)),"",VLOOKUP(AG61,'[1] '!$A$2:$B$28,2,FALSE))</f>
        <v/>
      </c>
      <c r="AK61" s="26" t="str">
        <f t="shared" ref="AK61:AK90" si="29">IF(AF61=2,1+INT((AG61-DATE(YEAR(AG61+4-WEEKDAY(AG61+6)),1,5)+WEEKDAY(DATE(YEAR(AG61+4-WEEKDAY(AG61+6)),1,3)))/7),"")</f>
        <v/>
      </c>
    </row>
    <row r="62" spans="1:39" x14ac:dyDescent="0.25">
      <c r="B62" s="21">
        <f t="shared" si="18"/>
        <v>7</v>
      </c>
      <c r="C62" s="22">
        <f t="shared" ref="C62:C87" si="30">C61+1</f>
        <v>44380</v>
      </c>
      <c r="D62" s="38">
        <f>VLOOKUP(C62,Skabelon!$A:$E,4,FALSE)</f>
        <v>0</v>
      </c>
      <c r="E62" s="38" t="str">
        <f>VLOOKUP(C62,Skabelon!$A:$E,5,FALSE)</f>
        <v>DD</v>
      </c>
      <c r="F62" s="25" t="str">
        <f>IF(ISERROR(VLOOKUP(C62,'[1] '!$A$2:$B$28,2,FALSE)),"",VLOOKUP(C62,'[1] '!$A$2:$B$28,2,FALSE))</f>
        <v/>
      </c>
      <c r="G62" s="29" t="str">
        <f t="shared" si="19"/>
        <v/>
      </c>
      <c r="H62" s="30">
        <f t="shared" si="20"/>
        <v>3</v>
      </c>
      <c r="I62" s="31">
        <f t="shared" ref="I62:I87" si="31">I61+1</f>
        <v>44411</v>
      </c>
      <c r="J62" s="38">
        <f>VLOOKUP(I62,Skabelon!$A:$E,4,FALSE)</f>
        <v>0</v>
      </c>
      <c r="K62" s="38" t="str">
        <f>VLOOKUP(I62,Skabelon!$A:$E,5,FALSE)</f>
        <v>DD</v>
      </c>
      <c r="L62" s="25" t="str">
        <f>IF(ISERROR(VLOOKUP(I62,'[1] '!$A$2:$B$28,2,FALSE)),"",VLOOKUP(I62,'[1] '!$A$2:$B$28,2,FALSE))</f>
        <v/>
      </c>
      <c r="M62" s="32" t="str">
        <f t="shared" si="21"/>
        <v/>
      </c>
      <c r="N62" s="33">
        <f t="shared" si="22"/>
        <v>6</v>
      </c>
      <c r="O62" s="31">
        <f t="shared" ref="O62:O87" si="32">O61+1</f>
        <v>44442</v>
      </c>
      <c r="P62" s="38">
        <f>VLOOKUP(O62,Skabelon!$A:$E,4,FALSE)</f>
        <v>0</v>
      </c>
      <c r="Q62" s="38" t="str">
        <f>VLOOKUP(O62,Skabelon!$A:$E,5,FALSE)</f>
        <v>CR</v>
      </c>
      <c r="R62" s="25" t="str">
        <f>IF(ISERROR(VLOOKUP(O62,'[1] '!$A$2:$B$28,2,FALSE)),"",VLOOKUP(O62,'[1] '!$A$2:$B$28,2,FALSE))</f>
        <v/>
      </c>
      <c r="S62" s="32" t="str">
        <f t="shared" si="23"/>
        <v/>
      </c>
      <c r="T62" s="33">
        <f t="shared" si="24"/>
        <v>1</v>
      </c>
      <c r="U62" s="31">
        <f t="shared" ref="U62:U87" si="33">U61+1</f>
        <v>44472</v>
      </c>
      <c r="V62" s="38">
        <f>VLOOKUP(U62,Skabelon!$A:$E,4,FALSE)</f>
        <v>0</v>
      </c>
      <c r="W62" s="38" t="str">
        <f>VLOOKUP(U62,Skabelon!$A:$E,5,FALSE)</f>
        <v>CR</v>
      </c>
      <c r="X62" s="25" t="str">
        <f>IF(ISERROR(VLOOKUP(U62,'[1] '!$A$2:$B$28,2,FALSE)),"",VLOOKUP(U62,'[1] '!$A$2:$B$28,2,FALSE))</f>
        <v/>
      </c>
      <c r="Y62" s="32"/>
      <c r="Z62" s="33">
        <f t="shared" si="26"/>
        <v>4</v>
      </c>
      <c r="AA62" s="31">
        <f t="shared" ref="AA62:AA87" si="34">AA61+1</f>
        <v>44503</v>
      </c>
      <c r="AB62" s="38">
        <f>VLOOKUP(AA62,Skabelon!$A:$E,4,FALSE)</f>
        <v>0</v>
      </c>
      <c r="AC62" s="38" t="str">
        <f>VLOOKUP(AA62,Skabelon!$A:$E,5,FALSE)</f>
        <v>CR</v>
      </c>
      <c r="AD62" s="25" t="str">
        <f>IF(ISERROR(VLOOKUP(AA62,'[1] '!$A$2:$B$28,2,FALSE)),"",VLOOKUP(AA62,'[1] '!$A$2:$B$28,2,FALSE))</f>
        <v/>
      </c>
      <c r="AE62" s="32" t="str">
        <f t="shared" si="27"/>
        <v/>
      </c>
      <c r="AF62" s="33">
        <f t="shared" si="28"/>
        <v>6</v>
      </c>
      <c r="AG62" s="31">
        <f t="shared" ref="AG62:AG87" si="35">AG61+1</f>
        <v>44533</v>
      </c>
      <c r="AH62" s="38">
        <f>VLOOKUP(AG62,Skabelon!$A:$E,4,FALSE)</f>
        <v>0</v>
      </c>
      <c r="AI62" s="38" t="str">
        <f>VLOOKUP(AG62,Skabelon!$A:$E,5,FALSE)</f>
        <v>KR</v>
      </c>
      <c r="AJ62" s="25" t="str">
        <f>IF(ISERROR(VLOOKUP(AG62,'[1] '!$A$2:$B$28,2,FALSE)),"",VLOOKUP(AG62,'[1] '!$A$2:$B$28,2,FALSE))</f>
        <v/>
      </c>
      <c r="AK62" s="26" t="str">
        <f t="shared" si="29"/>
        <v/>
      </c>
    </row>
    <row r="63" spans="1:39" x14ac:dyDescent="0.25">
      <c r="B63" s="21">
        <f t="shared" si="18"/>
        <v>1</v>
      </c>
      <c r="C63" s="22">
        <f t="shared" si="30"/>
        <v>44381</v>
      </c>
      <c r="D63" s="38">
        <f>VLOOKUP(C63,Skabelon!$A:$E,4,FALSE)</f>
        <v>0</v>
      </c>
      <c r="E63" s="38" t="str">
        <f>VLOOKUP(C63,Skabelon!$A:$E,5,FALSE)</f>
        <v>DD</v>
      </c>
      <c r="F63" s="25" t="str">
        <f>IF(ISERROR(VLOOKUP(C63,'[1] '!$A$2:$B$28,2,FALSE)),"",VLOOKUP(C63,'[1] '!$A$2:$B$28,2,FALSE))</f>
        <v/>
      </c>
      <c r="G63" s="29"/>
      <c r="H63" s="30">
        <f t="shared" si="20"/>
        <v>4</v>
      </c>
      <c r="I63" s="31">
        <f t="shared" si="31"/>
        <v>44412</v>
      </c>
      <c r="J63" s="38">
        <f>VLOOKUP(I63,Skabelon!$A:$E,4,FALSE)</f>
        <v>0</v>
      </c>
      <c r="K63" s="38" t="str">
        <f>VLOOKUP(I63,Skabelon!$A:$E,5,FALSE)</f>
        <v>DD</v>
      </c>
      <c r="L63" s="25" t="str">
        <f>IF(ISERROR(VLOOKUP(I63,'[1] '!$A$2:$B$28,2,FALSE)),"",VLOOKUP(I63,'[1] '!$A$2:$B$28,2,FALSE))</f>
        <v/>
      </c>
      <c r="M63" s="32" t="str">
        <f t="shared" si="21"/>
        <v/>
      </c>
      <c r="N63" s="33">
        <f t="shared" si="22"/>
        <v>7</v>
      </c>
      <c r="O63" s="31">
        <f t="shared" si="32"/>
        <v>44443</v>
      </c>
      <c r="P63" s="38">
        <f>VLOOKUP(O63,Skabelon!$A:$E,4,FALSE)</f>
        <v>0</v>
      </c>
      <c r="Q63" s="38" t="str">
        <f>VLOOKUP(O63,Skabelon!$A:$E,5,FALSE)</f>
        <v>CR</v>
      </c>
      <c r="R63" s="25" t="str">
        <f>IF(ISERROR(VLOOKUP(O63,'[1] '!$A$2:$B$28,2,FALSE)),"",VLOOKUP(O63,'[1] '!$A$2:$B$28,2,FALSE))</f>
        <v/>
      </c>
      <c r="S63" s="32" t="str">
        <f t="shared" si="23"/>
        <v/>
      </c>
      <c r="T63" s="33">
        <f t="shared" si="24"/>
        <v>2</v>
      </c>
      <c r="U63" s="31">
        <f t="shared" si="33"/>
        <v>44473</v>
      </c>
      <c r="V63" s="38">
        <f>VLOOKUP(U63,Skabelon!$A:$E,4,FALSE)</f>
        <v>0</v>
      </c>
      <c r="W63" s="38" t="str">
        <f>VLOOKUP(U63,Skabelon!$A:$E,5,FALSE)</f>
        <v>CR</v>
      </c>
      <c r="X63" s="25" t="str">
        <f>IF(ISERROR(VLOOKUP(U63,'[1] '!$A$2:$B$28,2,FALSE)),"",VLOOKUP(U63,'[1] '!$A$2:$B$28,2,FALSE))</f>
        <v/>
      </c>
      <c r="Y63" s="32">
        <f t="shared" si="25"/>
        <v>40</v>
      </c>
      <c r="Z63" s="33">
        <f t="shared" si="26"/>
        <v>5</v>
      </c>
      <c r="AA63" s="31">
        <f t="shared" si="34"/>
        <v>44504</v>
      </c>
      <c r="AB63" s="38">
        <f>VLOOKUP(AA63,Skabelon!$A:$E,4,FALSE)</f>
        <v>0</v>
      </c>
      <c r="AC63" s="38" t="str">
        <f>VLOOKUP(AA63,Skabelon!$A:$E,5,FALSE)</f>
        <v>CR</v>
      </c>
      <c r="AD63" s="25" t="str">
        <f>IF(ISERROR(VLOOKUP(AA63,'[1] '!$A$2:$B$28,2,FALSE)),"",VLOOKUP(AA63,'[1] '!$A$2:$B$28,2,FALSE))</f>
        <v/>
      </c>
      <c r="AE63" s="32" t="str">
        <f t="shared" si="27"/>
        <v/>
      </c>
      <c r="AF63" s="33">
        <f t="shared" si="28"/>
        <v>7</v>
      </c>
      <c r="AG63" s="31">
        <f t="shared" si="35"/>
        <v>44534</v>
      </c>
      <c r="AH63" s="38">
        <f>VLOOKUP(AG63,Skabelon!$A:$E,4,FALSE)</f>
        <v>0</v>
      </c>
      <c r="AI63" s="38" t="str">
        <f>VLOOKUP(AG63,Skabelon!$A:$E,5,FALSE)</f>
        <v>KR</v>
      </c>
      <c r="AJ63" s="25" t="str">
        <f>IF(ISERROR(VLOOKUP(AG63,'[1] '!$A$2:$B$28,2,FALSE)),"",VLOOKUP(AG63,'[1] '!$A$2:$B$28,2,FALSE))</f>
        <v/>
      </c>
      <c r="AK63" s="26" t="str">
        <f t="shared" si="29"/>
        <v/>
      </c>
    </row>
    <row r="64" spans="1:39" x14ac:dyDescent="0.25">
      <c r="B64" s="21">
        <f t="shared" si="18"/>
        <v>2</v>
      </c>
      <c r="C64" s="22">
        <f t="shared" si="30"/>
        <v>44382</v>
      </c>
      <c r="D64" s="38">
        <f>VLOOKUP(C64,Skabelon!$A:$E,4,FALSE)</f>
        <v>0</v>
      </c>
      <c r="E64" s="38" t="str">
        <f>VLOOKUP(C64,Skabelon!$A:$E,5,FALSE)</f>
        <v>DD</v>
      </c>
      <c r="F64" s="25" t="str">
        <f>IF(ISERROR(VLOOKUP(C64,'[1] '!$A$2:$B$28,2,FALSE)),"",VLOOKUP(C64,'[1] '!$A$2:$B$28,2,FALSE))</f>
        <v/>
      </c>
      <c r="G64" s="29">
        <f t="shared" si="19"/>
        <v>27</v>
      </c>
      <c r="H64" s="30">
        <f t="shared" si="20"/>
        <v>5</v>
      </c>
      <c r="I64" s="31">
        <f t="shared" si="31"/>
        <v>44413</v>
      </c>
      <c r="J64" s="38">
        <f>VLOOKUP(I64,Skabelon!$A:$E,4,FALSE)</f>
        <v>0</v>
      </c>
      <c r="K64" s="38" t="str">
        <f>VLOOKUP(I64,Skabelon!$A:$E,5,FALSE)</f>
        <v>DD</v>
      </c>
      <c r="L64" s="25"/>
      <c r="M64" s="32" t="str">
        <f t="shared" si="21"/>
        <v/>
      </c>
      <c r="N64" s="33">
        <f t="shared" si="22"/>
        <v>1</v>
      </c>
      <c r="O64" s="31">
        <f t="shared" si="32"/>
        <v>44444</v>
      </c>
      <c r="P64" s="38">
        <f>VLOOKUP(O64,Skabelon!$A:$E,4,FALSE)</f>
        <v>0</v>
      </c>
      <c r="Q64" s="38" t="str">
        <f>VLOOKUP(O64,Skabelon!$A:$E,5,FALSE)</f>
        <v>CR</v>
      </c>
      <c r="R64" s="25" t="str">
        <f>IF(ISERROR(VLOOKUP(O64,'[1] '!$A$2:$B$28,2,FALSE)),"",VLOOKUP(O64,'[1] '!$A$2:$B$28,2,FALSE))</f>
        <v/>
      </c>
      <c r="S64" s="32"/>
      <c r="T64" s="33">
        <f t="shared" si="24"/>
        <v>3</v>
      </c>
      <c r="U64" s="31">
        <f t="shared" si="33"/>
        <v>44474</v>
      </c>
      <c r="V64" s="38">
        <f>VLOOKUP(U64,Skabelon!$A:$E,4,FALSE)</f>
        <v>0</v>
      </c>
      <c r="W64" s="38" t="str">
        <f>VLOOKUP(U64,Skabelon!$A:$E,5,FALSE)</f>
        <v>CR</v>
      </c>
      <c r="X64" s="25" t="str">
        <f>IF(ISERROR(VLOOKUP(U64,'[1] '!$A$2:$B$28,2,FALSE)),"",VLOOKUP(U64,'[1] '!$A$2:$B$28,2,FALSE))</f>
        <v/>
      </c>
      <c r="Y64" s="32" t="str">
        <f t="shared" si="25"/>
        <v/>
      </c>
      <c r="Z64" s="33">
        <f t="shared" si="26"/>
        <v>6</v>
      </c>
      <c r="AA64" s="31">
        <f t="shared" si="34"/>
        <v>44505</v>
      </c>
      <c r="AB64" s="38">
        <f>VLOOKUP(AA64,Skabelon!$A:$E,4,FALSE)</f>
        <v>0</v>
      </c>
      <c r="AC64" s="38" t="str">
        <f>VLOOKUP(AA64,Skabelon!$A:$E,5,FALSE)</f>
        <v>KR</v>
      </c>
      <c r="AD64" s="25"/>
      <c r="AE64" s="32" t="str">
        <f t="shared" si="27"/>
        <v/>
      </c>
      <c r="AF64" s="33">
        <f t="shared" si="28"/>
        <v>1</v>
      </c>
      <c r="AG64" s="31">
        <f t="shared" si="35"/>
        <v>44535</v>
      </c>
      <c r="AH64" s="38">
        <f>VLOOKUP(AG64,Skabelon!$A:$E,4,FALSE)</f>
        <v>0</v>
      </c>
      <c r="AI64" s="38" t="str">
        <f>VLOOKUP(AG64,Skabelon!$A:$E,5,FALSE)</f>
        <v>KR</v>
      </c>
      <c r="AJ64" s="25"/>
      <c r="AK64" s="26"/>
    </row>
    <row r="65" spans="2:37" x14ac:dyDescent="0.25">
      <c r="B65" s="21">
        <f t="shared" si="18"/>
        <v>3</v>
      </c>
      <c r="C65" s="22">
        <f t="shared" si="30"/>
        <v>44383</v>
      </c>
      <c r="D65" s="38">
        <f>VLOOKUP(C65,Skabelon!$A:$E,4,FALSE)</f>
        <v>0</v>
      </c>
      <c r="E65" s="38" t="str">
        <f>VLOOKUP(C65,Skabelon!$A:$E,5,FALSE)</f>
        <v>DD</v>
      </c>
      <c r="F65" s="25" t="str">
        <f>IF(ISERROR(VLOOKUP(C65,'[1] '!$A$2:$B$28,2,FALSE)),"",VLOOKUP(C65,'[1] '!$A$2:$B$28,2,FALSE))</f>
        <v/>
      </c>
      <c r="G65" s="29" t="str">
        <f t="shared" si="19"/>
        <v/>
      </c>
      <c r="H65" s="30">
        <f t="shared" si="20"/>
        <v>6</v>
      </c>
      <c r="I65" s="31">
        <f t="shared" si="31"/>
        <v>44414</v>
      </c>
      <c r="J65" s="38">
        <f>VLOOKUP(I65,Skabelon!$A:$E,4,FALSE)</f>
        <v>0</v>
      </c>
      <c r="K65" s="38" t="str">
        <f>VLOOKUP(I65,Skabelon!$A:$E,5,FALSE)</f>
        <v>CR</v>
      </c>
      <c r="L65" s="25" t="str">
        <f>IF(ISERROR(VLOOKUP(I65,'[1] '!$A$2:$B$28,2,FALSE)),"",VLOOKUP(I65,'[1] '!$A$2:$B$28,2,FALSE))</f>
        <v/>
      </c>
      <c r="M65" s="32" t="str">
        <f t="shared" si="21"/>
        <v/>
      </c>
      <c r="N65" s="33">
        <f t="shared" si="22"/>
        <v>2</v>
      </c>
      <c r="O65" s="31">
        <f t="shared" si="32"/>
        <v>44445</v>
      </c>
      <c r="P65" s="38">
        <f>VLOOKUP(O65,Skabelon!$A:$E,4,FALSE)</f>
        <v>0</v>
      </c>
      <c r="Q65" s="38" t="str">
        <f>VLOOKUP(O65,Skabelon!$A:$E,5,FALSE)</f>
        <v>CR</v>
      </c>
      <c r="R65" s="25" t="str">
        <f>IF(ISERROR(VLOOKUP(O65,'[1] '!$A$2:$B$28,2,FALSE)),"",VLOOKUP(O65,'[1] '!$A$2:$B$28,2,FALSE))</f>
        <v/>
      </c>
      <c r="S65" s="32">
        <f t="shared" si="23"/>
        <v>36</v>
      </c>
      <c r="T65" s="33">
        <f t="shared" si="24"/>
        <v>4</v>
      </c>
      <c r="U65" s="31">
        <f t="shared" si="33"/>
        <v>44475</v>
      </c>
      <c r="V65" s="38">
        <f>VLOOKUP(U65,Skabelon!$A:$E,4,FALSE)</f>
        <v>0</v>
      </c>
      <c r="W65" s="38" t="str">
        <f>VLOOKUP(U65,Skabelon!$A:$E,5,FALSE)</f>
        <v>CR</v>
      </c>
      <c r="X65" s="25" t="str">
        <f>IF(ISERROR(VLOOKUP(U65,'[1] '!$A$2:$B$28,2,FALSE)),"",VLOOKUP(U65,'[1] '!$A$2:$B$28,2,FALSE))</f>
        <v/>
      </c>
      <c r="Y65" s="32" t="str">
        <f t="shared" si="25"/>
        <v/>
      </c>
      <c r="Z65" s="33">
        <f t="shared" si="26"/>
        <v>7</v>
      </c>
      <c r="AA65" s="31">
        <f t="shared" si="34"/>
        <v>44506</v>
      </c>
      <c r="AB65" s="38">
        <f>VLOOKUP(AA65,Skabelon!$A:$E,4,FALSE)</f>
        <v>0</v>
      </c>
      <c r="AC65" s="38" t="str">
        <f>VLOOKUP(AA65,Skabelon!$A:$E,5,FALSE)</f>
        <v>KR</v>
      </c>
      <c r="AD65" s="25" t="str">
        <f>IF(ISERROR(VLOOKUP(AA65,'[1] '!$A$2:$B$28,2,FALSE)),"",VLOOKUP(AA65,'[1] '!$A$2:$B$28,2,FALSE))</f>
        <v/>
      </c>
      <c r="AE65" s="32" t="str">
        <f t="shared" si="27"/>
        <v/>
      </c>
      <c r="AF65" s="33">
        <f t="shared" si="28"/>
        <v>2</v>
      </c>
      <c r="AG65" s="31">
        <f t="shared" si="35"/>
        <v>44536</v>
      </c>
      <c r="AH65" s="38">
        <f>VLOOKUP(AG65,Skabelon!$A:$E,4,FALSE)</f>
        <v>0</v>
      </c>
      <c r="AI65" s="38" t="str">
        <f>VLOOKUP(AG65,Skabelon!$A:$E,5,FALSE)</f>
        <v>KR</v>
      </c>
      <c r="AJ65" s="25" t="str">
        <f>IF(ISERROR(VLOOKUP(AG65,'[1] '!$A$2:$B$28,2,FALSE)),"",VLOOKUP(AG65,'[1] '!$A$2:$B$28,2,FALSE))</f>
        <v/>
      </c>
      <c r="AK65" s="26">
        <f t="shared" si="29"/>
        <v>49</v>
      </c>
    </row>
    <row r="66" spans="2:37" x14ac:dyDescent="0.25">
      <c r="B66" s="21">
        <f t="shared" si="18"/>
        <v>4</v>
      </c>
      <c r="C66" s="22">
        <f t="shared" si="30"/>
        <v>44384</v>
      </c>
      <c r="D66" s="38">
        <f>VLOOKUP(C66,Skabelon!$A:$E,4,FALSE)</f>
        <v>0</v>
      </c>
      <c r="E66" s="38" t="str">
        <f>VLOOKUP(C66,Skabelon!$A:$E,5,FALSE)</f>
        <v>DD</v>
      </c>
      <c r="F66" s="25" t="str">
        <f>IF(ISERROR(VLOOKUP(C66,'[1] '!$A$2:$B$28,2,FALSE)),"",VLOOKUP(C66,'[1] '!$A$2:$B$28,2,FALSE))</f>
        <v/>
      </c>
      <c r="G66" s="29" t="str">
        <f t="shared" si="19"/>
        <v/>
      </c>
      <c r="H66" s="30">
        <f t="shared" si="20"/>
        <v>7</v>
      </c>
      <c r="I66" s="31">
        <f t="shared" si="31"/>
        <v>44415</v>
      </c>
      <c r="J66" s="38">
        <f>VLOOKUP(I66,Skabelon!$A:$E,4,FALSE)</f>
        <v>0</v>
      </c>
      <c r="K66" s="38" t="str">
        <f>VLOOKUP(I66,Skabelon!$A:$E,5,FALSE)</f>
        <v>CR</v>
      </c>
      <c r="L66" s="25" t="str">
        <f>IF(ISERROR(VLOOKUP(I66,'[1] '!$A$2:$B$28,2,FALSE)),"",VLOOKUP(I66,'[1] '!$A$2:$B$28,2,FALSE))</f>
        <v/>
      </c>
      <c r="M66" s="32" t="str">
        <f t="shared" si="21"/>
        <v/>
      </c>
      <c r="N66" s="33">
        <f t="shared" si="22"/>
        <v>3</v>
      </c>
      <c r="O66" s="31">
        <f t="shared" si="32"/>
        <v>44446</v>
      </c>
      <c r="P66" s="38">
        <f>VLOOKUP(O66,Skabelon!$A:$E,4,FALSE)</f>
        <v>0</v>
      </c>
      <c r="Q66" s="38" t="str">
        <f>VLOOKUP(O66,Skabelon!$A:$E,5,FALSE)</f>
        <v>CR</v>
      </c>
      <c r="R66" s="25" t="str">
        <f>IF(ISERROR(VLOOKUP(O66,'[1] '!$A$2:$B$28,2,FALSE)),"",VLOOKUP(O66,'[1] '!$A$2:$B$28,2,FALSE))</f>
        <v/>
      </c>
      <c r="S66" s="32" t="str">
        <f t="shared" si="23"/>
        <v/>
      </c>
      <c r="T66" s="33">
        <f t="shared" si="24"/>
        <v>5</v>
      </c>
      <c r="U66" s="31">
        <f t="shared" si="33"/>
        <v>44476</v>
      </c>
      <c r="V66" s="38">
        <f>VLOOKUP(U66,Skabelon!$A:$E,4,FALSE)</f>
        <v>0</v>
      </c>
      <c r="W66" s="38" t="str">
        <f>VLOOKUP(U66,Skabelon!$A:$E,5,FALSE)</f>
        <v>CR</v>
      </c>
      <c r="X66" s="25" t="str">
        <f>IF(ISERROR(VLOOKUP(U66,'[1] '!$A$2:$B$28,2,FALSE)),"",VLOOKUP(U66,'[1] '!$A$2:$B$28,2,FALSE))</f>
        <v/>
      </c>
      <c r="Y66" s="32" t="str">
        <f t="shared" si="25"/>
        <v/>
      </c>
      <c r="Z66" s="33">
        <f t="shared" si="26"/>
        <v>1</v>
      </c>
      <c r="AA66" s="31">
        <f t="shared" si="34"/>
        <v>44507</v>
      </c>
      <c r="AB66" s="38">
        <f>VLOOKUP(AA66,Skabelon!$A:$E,4,FALSE)</f>
        <v>0</v>
      </c>
      <c r="AC66" s="38" t="str">
        <f>VLOOKUP(AA66,Skabelon!$A:$E,5,FALSE)</f>
        <v>KR</v>
      </c>
      <c r="AD66" s="25" t="str">
        <f>IF(ISERROR(VLOOKUP(AA66,'[1] '!$A$2:$B$28,2,FALSE)),"",VLOOKUP(AA66,'[1] '!$A$2:$B$28,2,FALSE))</f>
        <v/>
      </c>
      <c r="AE66" s="32"/>
      <c r="AF66" s="33">
        <f t="shared" si="28"/>
        <v>3</v>
      </c>
      <c r="AG66" s="31">
        <f t="shared" si="35"/>
        <v>44537</v>
      </c>
      <c r="AH66" s="38">
        <f>VLOOKUP(AG66,Skabelon!$A:$E,4,FALSE)</f>
        <v>0</v>
      </c>
      <c r="AI66" s="38" t="str">
        <f>VLOOKUP(AG66,Skabelon!$A:$E,5,FALSE)</f>
        <v>KR</v>
      </c>
      <c r="AJ66" s="25" t="str">
        <f>IF(ISERROR(VLOOKUP(AG66,'[1] '!$A$2:$B$28,2,FALSE)),"",VLOOKUP(AG66,'[1] '!$A$2:$B$28,2,FALSE))</f>
        <v/>
      </c>
      <c r="AK66" s="26" t="str">
        <f t="shared" si="29"/>
        <v/>
      </c>
    </row>
    <row r="67" spans="2:37" x14ac:dyDescent="0.25">
      <c r="B67" s="21">
        <f t="shared" si="18"/>
        <v>5</v>
      </c>
      <c r="C67" s="22">
        <f t="shared" si="30"/>
        <v>44385</v>
      </c>
      <c r="D67" s="38">
        <f>VLOOKUP(C67,Skabelon!$A:$E,4,FALSE)</f>
        <v>0</v>
      </c>
      <c r="E67" s="38" t="str">
        <f>VLOOKUP(C67,Skabelon!$A:$E,5,FALSE)</f>
        <v>DD</v>
      </c>
      <c r="F67" s="25" t="str">
        <f>IF(ISERROR(VLOOKUP(C67,'[1] '!$A$2:$B$28,2,FALSE)),"",VLOOKUP(C67,'[1] '!$A$2:$B$28,2,FALSE))</f>
        <v/>
      </c>
      <c r="G67" s="29" t="str">
        <f t="shared" si="19"/>
        <v/>
      </c>
      <c r="H67" s="30">
        <f t="shared" si="20"/>
        <v>1</v>
      </c>
      <c r="I67" s="31">
        <f t="shared" si="31"/>
        <v>44416</v>
      </c>
      <c r="J67" s="38">
        <f>VLOOKUP(I67,Skabelon!$A:$E,4,FALSE)</f>
        <v>0</v>
      </c>
      <c r="K67" s="38" t="str">
        <f>VLOOKUP(I67,Skabelon!$A:$E,5,FALSE)</f>
        <v>CR</v>
      </c>
      <c r="L67" s="25" t="s">
        <v>56</v>
      </c>
      <c r="M67" s="56"/>
      <c r="N67" s="33">
        <f t="shared" si="22"/>
        <v>4</v>
      </c>
      <c r="O67" s="31">
        <f t="shared" si="32"/>
        <v>44447</v>
      </c>
      <c r="P67" s="38">
        <f>VLOOKUP(O67,Skabelon!$A:$E,4,FALSE)</f>
        <v>0</v>
      </c>
      <c r="Q67" s="38" t="str">
        <f>VLOOKUP(O67,Skabelon!$A:$E,5,FALSE)</f>
        <v>CR</v>
      </c>
      <c r="R67" s="25" t="str">
        <f>IF(ISERROR(VLOOKUP(O67,'[1] '!$A$2:$B$28,2,FALSE)),"",VLOOKUP(O67,'[1] '!$A$2:$B$28,2,FALSE))</f>
        <v/>
      </c>
      <c r="S67" s="32" t="str">
        <f t="shared" si="23"/>
        <v/>
      </c>
      <c r="T67" s="33">
        <f t="shared" si="24"/>
        <v>6</v>
      </c>
      <c r="U67" s="31">
        <f t="shared" si="33"/>
        <v>44477</v>
      </c>
      <c r="V67" s="38">
        <f>VLOOKUP(U67,Skabelon!$A:$E,4,FALSE)</f>
        <v>0</v>
      </c>
      <c r="W67" s="38" t="str">
        <f>VLOOKUP(U67,Skabelon!$A:$E,5,FALSE)</f>
        <v>KR</v>
      </c>
      <c r="X67" s="25" t="str">
        <f>IF(ISERROR(VLOOKUP(U67,'[1] '!$A$2:$B$28,2,FALSE)),"",VLOOKUP(U67,'[1] '!$A$2:$B$28,2,FALSE))</f>
        <v/>
      </c>
      <c r="Y67" s="32" t="str">
        <f t="shared" si="25"/>
        <v/>
      </c>
      <c r="Z67" s="33">
        <f t="shared" si="26"/>
        <v>2</v>
      </c>
      <c r="AA67" s="31">
        <f t="shared" si="34"/>
        <v>44508</v>
      </c>
      <c r="AB67" s="38">
        <f>VLOOKUP(AA67,Skabelon!$A:$E,4,FALSE)</f>
        <v>0</v>
      </c>
      <c r="AC67" s="38" t="str">
        <f>VLOOKUP(AA67,Skabelon!$A:$E,5,FALSE)</f>
        <v>KR</v>
      </c>
      <c r="AD67" s="25" t="str">
        <f>IF(ISERROR(VLOOKUP(AA67,'[1] '!$A$2:$B$28,2,FALSE)),"",VLOOKUP(AA67,'[1] '!$A$2:$B$28,2,FALSE))</f>
        <v/>
      </c>
      <c r="AE67" s="32">
        <f t="shared" si="27"/>
        <v>45</v>
      </c>
      <c r="AF67" s="33">
        <f t="shared" si="28"/>
        <v>4</v>
      </c>
      <c r="AG67" s="31">
        <f t="shared" si="35"/>
        <v>44538</v>
      </c>
      <c r="AH67" s="38">
        <f>VLOOKUP(AG67,Skabelon!$A:$E,4,FALSE)</f>
        <v>0</v>
      </c>
      <c r="AI67" s="38" t="str">
        <f>VLOOKUP(AG67,Skabelon!$A:$E,5,FALSE)</f>
        <v>KR</v>
      </c>
      <c r="AJ67" s="25" t="str">
        <f>IF(ISERROR(VLOOKUP(AG67,'[1] '!$A$2:$B$28,2,FALSE)),"",VLOOKUP(AG67,'[1] '!$A$2:$B$28,2,FALSE))</f>
        <v/>
      </c>
      <c r="AK67" s="26" t="str">
        <f t="shared" si="29"/>
        <v/>
      </c>
    </row>
    <row r="68" spans="2:37" x14ac:dyDescent="0.25">
      <c r="B68" s="21">
        <f t="shared" si="18"/>
        <v>6</v>
      </c>
      <c r="C68" s="22">
        <f t="shared" si="30"/>
        <v>44386</v>
      </c>
      <c r="D68" s="38">
        <f>VLOOKUP(C68,Skabelon!$A:$E,4,FALSE)</f>
        <v>0</v>
      </c>
      <c r="E68" s="38" t="str">
        <f>VLOOKUP(C68,Skabelon!$A:$E,5,FALSE)</f>
        <v>CR</v>
      </c>
      <c r="F68" s="25" t="str">
        <f>IF(ISERROR(VLOOKUP(C68,'[1] '!$A$2:$B$28,2,FALSE)),"",VLOOKUP(C68,'[1] '!$A$2:$B$28,2,FALSE))</f>
        <v/>
      </c>
      <c r="G68" s="29" t="str">
        <f t="shared" si="19"/>
        <v/>
      </c>
      <c r="H68" s="30">
        <f t="shared" si="20"/>
        <v>2</v>
      </c>
      <c r="I68" s="31">
        <f t="shared" si="31"/>
        <v>44417</v>
      </c>
      <c r="J68" s="38">
        <f>VLOOKUP(I68,Skabelon!$A:$E,4,FALSE)</f>
        <v>0</v>
      </c>
      <c r="K68" s="38" t="str">
        <f>VLOOKUP(I68,Skabelon!$A:$E,5,FALSE)</f>
        <v>CR</v>
      </c>
      <c r="L68" s="25" t="str">
        <f>IF(ISERROR(VLOOKUP(I68,'[1] '!$A$2:$B$28,2,FALSE)),"",VLOOKUP(I68,'[1] '!$A$2:$B$28,2,FALSE))</f>
        <v/>
      </c>
      <c r="M68" s="32">
        <f t="shared" si="21"/>
        <v>32</v>
      </c>
      <c r="N68" s="33">
        <f t="shared" si="22"/>
        <v>5</v>
      </c>
      <c r="O68" s="31">
        <f t="shared" si="32"/>
        <v>44448</v>
      </c>
      <c r="P68" s="38">
        <f>VLOOKUP(O68,Skabelon!$A:$E,4,FALSE)</f>
        <v>0</v>
      </c>
      <c r="Q68" s="38" t="str">
        <f>VLOOKUP(O68,Skabelon!$A:$E,5,FALSE)</f>
        <v>CR</v>
      </c>
      <c r="R68" s="25" t="str">
        <f>IF(ISERROR(VLOOKUP(O68,'[1] '!$A$2:$B$28,2,FALSE)),"",VLOOKUP(O68,'[1] '!$A$2:$B$28,2,FALSE))</f>
        <v/>
      </c>
      <c r="S68" s="32" t="str">
        <f t="shared" si="23"/>
        <v/>
      </c>
      <c r="T68" s="33">
        <f t="shared" si="24"/>
        <v>7</v>
      </c>
      <c r="U68" s="31">
        <f t="shared" si="33"/>
        <v>44478</v>
      </c>
      <c r="V68" s="38">
        <f>VLOOKUP(U68,Skabelon!$A:$E,4,FALSE)</f>
        <v>0</v>
      </c>
      <c r="W68" s="38" t="str">
        <f>VLOOKUP(U68,Skabelon!$A:$E,5,FALSE)</f>
        <v>KR</v>
      </c>
      <c r="X68" s="25" t="str">
        <f>IF(ISERROR(VLOOKUP(U68,'[1] '!$A$2:$B$28,2,FALSE)),"",VLOOKUP(U68,'[1] '!$A$2:$B$28,2,FALSE))</f>
        <v/>
      </c>
      <c r="Y68" s="32" t="str">
        <f t="shared" si="25"/>
        <v/>
      </c>
      <c r="Z68" s="33">
        <f t="shared" si="26"/>
        <v>3</v>
      </c>
      <c r="AA68" s="31">
        <f t="shared" si="34"/>
        <v>44509</v>
      </c>
      <c r="AB68" s="38">
        <f>VLOOKUP(AA68,Skabelon!$A:$E,4,FALSE)</f>
        <v>0</v>
      </c>
      <c r="AC68" s="38" t="str">
        <f>VLOOKUP(AA68,Skabelon!$A:$E,5,FALSE)</f>
        <v>KR</v>
      </c>
      <c r="AD68" s="25" t="str">
        <f>IF(ISERROR(VLOOKUP(AA68,'[1] '!$A$2:$B$28,2,FALSE)),"",VLOOKUP(AA68,'[1] '!$A$2:$B$28,2,FALSE))</f>
        <v/>
      </c>
      <c r="AE68" s="32" t="str">
        <f t="shared" si="27"/>
        <v/>
      </c>
      <c r="AF68" s="33">
        <f t="shared" si="28"/>
        <v>5</v>
      </c>
      <c r="AG68" s="31">
        <f t="shared" si="35"/>
        <v>44539</v>
      </c>
      <c r="AH68" s="38">
        <f>VLOOKUP(AG68,Skabelon!$A:$E,4,FALSE)</f>
        <v>0</v>
      </c>
      <c r="AI68" s="38" t="str">
        <f>VLOOKUP(AG68,Skabelon!$A:$E,5,FALSE)</f>
        <v>KR</v>
      </c>
      <c r="AJ68" s="25" t="str">
        <f>IF(ISERROR(VLOOKUP(AG68,'[1] '!$A$2:$B$28,2,FALSE)),"",VLOOKUP(AG68,'[1] '!$A$2:$B$28,2,FALSE))</f>
        <v/>
      </c>
      <c r="AK68" s="26" t="str">
        <f t="shared" si="29"/>
        <v/>
      </c>
    </row>
    <row r="69" spans="2:37" x14ac:dyDescent="0.25">
      <c r="B69" s="21">
        <f t="shared" si="18"/>
        <v>7</v>
      </c>
      <c r="C69" s="22">
        <f t="shared" si="30"/>
        <v>44387</v>
      </c>
      <c r="D69" s="38">
        <f>VLOOKUP(C69,Skabelon!$A:$E,4,FALSE)</f>
        <v>0</v>
      </c>
      <c r="E69" s="38" t="str">
        <f>VLOOKUP(C69,Skabelon!$A:$E,5,FALSE)</f>
        <v>CR</v>
      </c>
      <c r="F69" s="25" t="str">
        <f>IF(ISERROR(VLOOKUP(C69,'[1] '!$A$2:$B$28,2,FALSE)),"",VLOOKUP(C69,'[1] '!$A$2:$B$28,2,FALSE))</f>
        <v/>
      </c>
      <c r="G69" s="29" t="str">
        <f t="shared" si="19"/>
        <v/>
      </c>
      <c r="H69" s="30">
        <f t="shared" si="20"/>
        <v>3</v>
      </c>
      <c r="I69" s="31">
        <f t="shared" si="31"/>
        <v>44418</v>
      </c>
      <c r="J69" s="38">
        <f>VLOOKUP(I69,Skabelon!$A:$E,4,FALSE)</f>
        <v>0</v>
      </c>
      <c r="K69" s="38" t="str">
        <f>VLOOKUP(I69,Skabelon!$A:$E,5,FALSE)</f>
        <v>CR</v>
      </c>
      <c r="L69" s="25" t="str">
        <f>IF(ISERROR(VLOOKUP(I69,'[1] '!$A$2:$B$28,2,FALSE)),"",VLOOKUP(I69,'[1] '!$A$2:$B$28,2,FALSE))</f>
        <v/>
      </c>
      <c r="M69" s="32" t="str">
        <f t="shared" si="21"/>
        <v/>
      </c>
      <c r="N69" s="33">
        <f t="shared" si="22"/>
        <v>6</v>
      </c>
      <c r="O69" s="31">
        <f t="shared" si="32"/>
        <v>44449</v>
      </c>
      <c r="P69" s="38">
        <f>VLOOKUP(O69,Skabelon!$A:$E,4,FALSE)</f>
        <v>0</v>
      </c>
      <c r="Q69" s="38" t="str">
        <f>VLOOKUP(O69,Skabelon!$A:$E,5,FALSE)</f>
        <v>KR</v>
      </c>
      <c r="R69" s="25" t="str">
        <f>IF(ISERROR(VLOOKUP(O69,'[1] '!$A$2:$B$28,2,FALSE)),"",VLOOKUP(O69,'[1] '!$A$2:$B$28,2,FALSE))</f>
        <v/>
      </c>
      <c r="S69" s="32" t="str">
        <f t="shared" si="23"/>
        <v/>
      </c>
      <c r="T69" s="33">
        <f t="shared" si="24"/>
        <v>1</v>
      </c>
      <c r="U69" s="31">
        <f t="shared" si="33"/>
        <v>44479</v>
      </c>
      <c r="V69" s="38">
        <f>VLOOKUP(U69,Skabelon!$A:$E,4,FALSE)</f>
        <v>0</v>
      </c>
      <c r="W69" s="38" t="str">
        <f>VLOOKUP(U69,Skabelon!$A:$E,5,FALSE)</f>
        <v>KR</v>
      </c>
      <c r="X69" s="25"/>
      <c r="Y69" s="32"/>
      <c r="Z69" s="33">
        <f t="shared" si="26"/>
        <v>4</v>
      </c>
      <c r="AA69" s="31">
        <f t="shared" si="34"/>
        <v>44510</v>
      </c>
      <c r="AB69" s="38">
        <f>VLOOKUP(AA69,Skabelon!$A:$E,4,FALSE)</f>
        <v>0</v>
      </c>
      <c r="AC69" s="38" t="str">
        <f>VLOOKUP(AA69,Skabelon!$A:$E,5,FALSE)</f>
        <v>KR</v>
      </c>
      <c r="AD69" s="25" t="str">
        <f>IF(ISERROR(VLOOKUP(AA69,'[1] '!$A$2:$B$28,2,FALSE)),"",VLOOKUP(AA69,'[1] '!$A$2:$B$28,2,FALSE))</f>
        <v/>
      </c>
      <c r="AE69" s="32" t="str">
        <f t="shared" si="27"/>
        <v/>
      </c>
      <c r="AF69" s="33">
        <f t="shared" si="28"/>
        <v>6</v>
      </c>
      <c r="AG69" s="31">
        <f t="shared" si="35"/>
        <v>44540</v>
      </c>
      <c r="AH69" s="38">
        <f>VLOOKUP(AG69,Skabelon!$A:$E,4,FALSE)</f>
        <v>0</v>
      </c>
      <c r="AI69" s="38" t="str">
        <f>VLOOKUP(AG69,Skabelon!$A:$E,5,FALSE)</f>
        <v>TB</v>
      </c>
      <c r="AJ69" s="25" t="str">
        <f>IF(ISERROR(VLOOKUP(AG69,'[1] '!$A$2:$B$28,2,FALSE)),"",VLOOKUP(AG69,'[1] '!$A$2:$B$28,2,FALSE))</f>
        <v/>
      </c>
      <c r="AK69" s="26" t="str">
        <f t="shared" si="29"/>
        <v/>
      </c>
    </row>
    <row r="70" spans="2:37" x14ac:dyDescent="0.25">
      <c r="B70" s="21">
        <f t="shared" si="18"/>
        <v>1</v>
      </c>
      <c r="C70" s="22">
        <f t="shared" si="30"/>
        <v>44388</v>
      </c>
      <c r="D70" s="38">
        <f>VLOOKUP(C70,Skabelon!$A:$E,4,FALSE)</f>
        <v>0</v>
      </c>
      <c r="E70" s="38" t="str">
        <f>VLOOKUP(C70,Skabelon!$A:$E,5,FALSE)</f>
        <v>CR</v>
      </c>
      <c r="F70" s="25" t="str">
        <f>IF(ISERROR(VLOOKUP(C70,'[1] '!$A$2:$B$28,2,FALSE)),"",VLOOKUP(C70,'[1] '!$A$2:$B$28,2,FALSE))</f>
        <v/>
      </c>
      <c r="G70" s="29"/>
      <c r="H70" s="30">
        <f t="shared" si="20"/>
        <v>4</v>
      </c>
      <c r="I70" s="31">
        <f t="shared" si="31"/>
        <v>44419</v>
      </c>
      <c r="J70" s="38">
        <f>VLOOKUP(I70,Skabelon!$A:$E,4,FALSE)</f>
        <v>0</v>
      </c>
      <c r="K70" s="38" t="str">
        <f>VLOOKUP(I70,Skabelon!$A:$E,5,FALSE)</f>
        <v>CR</v>
      </c>
      <c r="L70" s="25" t="str">
        <f>IF(ISERROR(VLOOKUP(I70,'[1] '!$A$2:$B$28,2,FALSE)),"",VLOOKUP(I70,'[1] '!$A$2:$B$28,2,FALSE))</f>
        <v/>
      </c>
      <c r="M70" s="32" t="str">
        <f t="shared" si="21"/>
        <v/>
      </c>
      <c r="N70" s="33">
        <f t="shared" si="22"/>
        <v>7</v>
      </c>
      <c r="O70" s="31">
        <f t="shared" si="32"/>
        <v>44450</v>
      </c>
      <c r="P70" s="38">
        <f>VLOOKUP(O70,Skabelon!$A:$E,4,FALSE)</f>
        <v>0</v>
      </c>
      <c r="Q70" s="38" t="str">
        <f>VLOOKUP(O70,Skabelon!$A:$E,5,FALSE)</f>
        <v>KR</v>
      </c>
      <c r="R70" s="25" t="str">
        <f>IF(ISERROR(VLOOKUP(O70,'[1] '!$A$2:$B$28,2,FALSE)),"",VLOOKUP(O70,'[1] '!$A$2:$B$28,2,FALSE))</f>
        <v/>
      </c>
      <c r="S70" s="32" t="str">
        <f t="shared" si="23"/>
        <v/>
      </c>
      <c r="T70" s="33">
        <f t="shared" si="24"/>
        <v>2</v>
      </c>
      <c r="U70" s="31">
        <f t="shared" si="33"/>
        <v>44480</v>
      </c>
      <c r="V70" s="38">
        <f>VLOOKUP(U70,Skabelon!$A:$E,4,FALSE)</f>
        <v>0</v>
      </c>
      <c r="W70" s="38" t="str">
        <f>VLOOKUP(U70,Skabelon!$A:$E,5,FALSE)</f>
        <v>KR</v>
      </c>
      <c r="X70" s="25" t="str">
        <f>IF(ISERROR(VLOOKUP(U70,'[1] '!$A$2:$B$28,2,FALSE)),"",VLOOKUP(U70,'[1] '!$A$2:$B$28,2,FALSE))</f>
        <v/>
      </c>
      <c r="Y70" s="32">
        <f t="shared" si="25"/>
        <v>41</v>
      </c>
      <c r="Z70" s="33">
        <f t="shared" si="26"/>
        <v>5</v>
      </c>
      <c r="AA70" s="31">
        <f t="shared" si="34"/>
        <v>44511</v>
      </c>
      <c r="AB70" s="38">
        <f>VLOOKUP(AA70,Skabelon!$A:$E,4,FALSE)</f>
        <v>0</v>
      </c>
      <c r="AC70" s="38" t="str">
        <f>VLOOKUP(AA70,Skabelon!$A:$E,5,FALSE)</f>
        <v>KR</v>
      </c>
      <c r="AD70" s="25" t="str">
        <f>IF(ISERROR(VLOOKUP(AA70,'[1] '!$A$2:$B$28,2,FALSE)),"",VLOOKUP(AA70,'[1] '!$A$2:$B$28,2,FALSE))</f>
        <v/>
      </c>
      <c r="AE70" s="32" t="str">
        <f t="shared" si="27"/>
        <v/>
      </c>
      <c r="AF70" s="33">
        <f t="shared" si="28"/>
        <v>7</v>
      </c>
      <c r="AG70" s="31">
        <f t="shared" si="35"/>
        <v>44541</v>
      </c>
      <c r="AH70" s="38">
        <f>VLOOKUP(AG70,Skabelon!$A:$E,4,FALSE)</f>
        <v>0</v>
      </c>
      <c r="AI70" s="38" t="str">
        <f>VLOOKUP(AG70,Skabelon!$A:$E,5,FALSE)</f>
        <v>TB</v>
      </c>
      <c r="AJ70" s="25" t="str">
        <f>IF(ISERROR(VLOOKUP(AG70,'[1] '!$A$2:$B$28,2,FALSE)),"",VLOOKUP(AG70,'[1] '!$A$2:$B$28,2,FALSE))</f>
        <v/>
      </c>
      <c r="AK70" s="26" t="str">
        <f t="shared" si="29"/>
        <v/>
      </c>
    </row>
    <row r="71" spans="2:37" x14ac:dyDescent="0.25">
      <c r="B71" s="21">
        <f t="shared" si="18"/>
        <v>2</v>
      </c>
      <c r="C71" s="22">
        <f t="shared" si="30"/>
        <v>44389</v>
      </c>
      <c r="D71" s="38">
        <f>VLOOKUP(C71,Skabelon!$A:$E,4,FALSE)</f>
        <v>0</v>
      </c>
      <c r="E71" s="38" t="str">
        <f>VLOOKUP(C71,Skabelon!$A:$E,5,FALSE)</f>
        <v>CR</v>
      </c>
      <c r="F71" s="25" t="str">
        <f>IF(ISERROR(VLOOKUP(C71,'[1] '!$A$2:$B$28,2,FALSE)),"",VLOOKUP(C71,'[1] '!$A$2:$B$28,2,FALSE))</f>
        <v/>
      </c>
      <c r="G71" s="29">
        <f t="shared" si="19"/>
        <v>28</v>
      </c>
      <c r="H71" s="30">
        <f t="shared" si="20"/>
        <v>5</v>
      </c>
      <c r="I71" s="31">
        <f t="shared" si="31"/>
        <v>44420</v>
      </c>
      <c r="J71" s="38">
        <f>VLOOKUP(I71,Skabelon!$A:$E,4,FALSE)</f>
        <v>0</v>
      </c>
      <c r="K71" s="38" t="str">
        <f>VLOOKUP(I71,Skabelon!$A:$E,5,FALSE)</f>
        <v>CR</v>
      </c>
      <c r="L71" s="25" t="str">
        <f>IF(ISERROR(VLOOKUP(I71,'[1] '!$A$2:$B$28,2,FALSE)),"",VLOOKUP(I71,'[1] '!$A$2:$B$28,2,FALSE))</f>
        <v/>
      </c>
      <c r="M71" s="32" t="str">
        <f t="shared" si="21"/>
        <v/>
      </c>
      <c r="N71" s="33">
        <f t="shared" si="22"/>
        <v>1</v>
      </c>
      <c r="O71" s="31">
        <f t="shared" si="32"/>
        <v>44451</v>
      </c>
      <c r="P71" s="38">
        <f>VLOOKUP(O71,Skabelon!$A:$E,4,FALSE)</f>
        <v>0</v>
      </c>
      <c r="Q71" s="38" t="str">
        <f>VLOOKUP(O71,Skabelon!$A:$E,5,FALSE)</f>
        <v>KR</v>
      </c>
      <c r="R71" s="25" t="str">
        <f>IF(ISERROR(VLOOKUP(O71,'[1] '!$A$2:$B$28,2,FALSE)),"",VLOOKUP(O71,'[1] '!$A$2:$B$28,2,FALSE))</f>
        <v/>
      </c>
      <c r="S71" s="32"/>
      <c r="T71" s="33">
        <f t="shared" si="24"/>
        <v>3</v>
      </c>
      <c r="U71" s="31">
        <f t="shared" si="33"/>
        <v>44481</v>
      </c>
      <c r="V71" s="38">
        <f>VLOOKUP(U71,Skabelon!$A:$E,4,FALSE)</f>
        <v>0</v>
      </c>
      <c r="W71" s="38" t="str">
        <f>VLOOKUP(U71,Skabelon!$A:$E,5,FALSE)</f>
        <v>KR</v>
      </c>
      <c r="X71" s="59"/>
      <c r="Y71" s="32" t="str">
        <f t="shared" si="25"/>
        <v/>
      </c>
      <c r="Z71" s="33">
        <f t="shared" si="26"/>
        <v>6</v>
      </c>
      <c r="AA71" s="31">
        <f t="shared" si="34"/>
        <v>44512</v>
      </c>
      <c r="AB71" s="38">
        <f>VLOOKUP(AA71,Skabelon!$A:$E,4,FALSE)</f>
        <v>0</v>
      </c>
      <c r="AC71" s="38" t="str">
        <f>VLOOKUP(AA71,Skabelon!$A:$E,5,FALSE)</f>
        <v>TB</v>
      </c>
      <c r="AD71" s="25" t="str">
        <f>IF(ISERROR(VLOOKUP(AA71,'[1] '!$A$2:$B$28,2,FALSE)),"",VLOOKUP(AA71,'[1] '!$A$2:$B$28,2,FALSE))</f>
        <v/>
      </c>
      <c r="AE71" s="32" t="str">
        <f t="shared" si="27"/>
        <v/>
      </c>
      <c r="AF71" s="33">
        <f t="shared" si="28"/>
        <v>1</v>
      </c>
      <c r="AG71" s="31">
        <f t="shared" si="35"/>
        <v>44542</v>
      </c>
      <c r="AH71" s="38">
        <f>VLOOKUP(AG71,Skabelon!$A:$E,4,FALSE)</f>
        <v>0</v>
      </c>
      <c r="AI71" s="38" t="str">
        <f>VLOOKUP(AG71,Skabelon!$A:$E,5,FALSE)</f>
        <v>TB</v>
      </c>
      <c r="AJ71" s="25" t="str">
        <f>IF(ISERROR(VLOOKUP(AG71,'[1] '!$A$2:$B$28,2,FALSE)),"",VLOOKUP(AG71,'[1] '!$A$2:$B$28,2,FALSE))</f>
        <v/>
      </c>
      <c r="AK71" s="26"/>
    </row>
    <row r="72" spans="2:37" x14ac:dyDescent="0.25">
      <c r="B72" s="21">
        <f t="shared" si="18"/>
        <v>3</v>
      </c>
      <c r="C72" s="22">
        <f t="shared" si="30"/>
        <v>44390</v>
      </c>
      <c r="D72" s="38">
        <f>VLOOKUP(C72,Skabelon!$A:$E,4,FALSE)</f>
        <v>0</v>
      </c>
      <c r="E72" s="38" t="str">
        <f>VLOOKUP(C72,Skabelon!$A:$E,5,FALSE)</f>
        <v>CR</v>
      </c>
      <c r="F72" s="25"/>
      <c r="G72" s="29" t="str">
        <f t="shared" si="19"/>
        <v/>
      </c>
      <c r="H72" s="30">
        <f t="shared" si="20"/>
        <v>6</v>
      </c>
      <c r="I72" s="31">
        <f t="shared" si="31"/>
        <v>44421</v>
      </c>
      <c r="J72" s="38">
        <f>VLOOKUP(I72,Skabelon!$A:$E,4,FALSE)</f>
        <v>0</v>
      </c>
      <c r="K72" s="38" t="str">
        <f>VLOOKUP(I72,Skabelon!$A:$E,5,FALSE)</f>
        <v>KR</v>
      </c>
      <c r="L72" s="25" t="str">
        <f>IF(ISERROR(VLOOKUP(I72,'[1] '!$A$2:$B$28,2,FALSE)),"",VLOOKUP(I72,'[1] '!$A$2:$B$28,2,FALSE))</f>
        <v/>
      </c>
      <c r="M72" s="32" t="str">
        <f t="shared" si="21"/>
        <v/>
      </c>
      <c r="N72" s="33">
        <f t="shared" si="22"/>
        <v>2</v>
      </c>
      <c r="O72" s="31">
        <f t="shared" si="32"/>
        <v>44452</v>
      </c>
      <c r="P72" s="38">
        <f>VLOOKUP(O72,Skabelon!$A:$E,4,FALSE)</f>
        <v>0</v>
      </c>
      <c r="Q72" s="38" t="str">
        <f>VLOOKUP(O72,Skabelon!$A:$E,5,FALSE)</f>
        <v>KR</v>
      </c>
      <c r="R72" s="25" t="str">
        <f>IF(ISERROR(VLOOKUP(O72,'[1] '!$A$2:$B$28,2,FALSE)),"",VLOOKUP(O72,'[1] '!$A$2:$B$28,2,FALSE))</f>
        <v/>
      </c>
      <c r="S72" s="32"/>
      <c r="T72" s="33">
        <f t="shared" si="24"/>
        <v>4</v>
      </c>
      <c r="U72" s="31">
        <f t="shared" si="33"/>
        <v>44482</v>
      </c>
      <c r="V72" s="38">
        <f>VLOOKUP(U72,Skabelon!$A:$E,4,FALSE)</f>
        <v>0</v>
      </c>
      <c r="W72" s="38" t="str">
        <f>VLOOKUP(U72,Skabelon!$A:$E,5,FALSE)</f>
        <v>KR</v>
      </c>
      <c r="X72" s="59"/>
      <c r="Y72" s="32" t="str">
        <f t="shared" si="25"/>
        <v/>
      </c>
      <c r="Z72" s="33">
        <f t="shared" si="26"/>
        <v>7</v>
      </c>
      <c r="AA72" s="31">
        <f t="shared" si="34"/>
        <v>44513</v>
      </c>
      <c r="AB72" s="38">
        <f>VLOOKUP(AA72,Skabelon!$A:$E,4,FALSE)</f>
        <v>0</v>
      </c>
      <c r="AC72" s="38" t="str">
        <f>VLOOKUP(AA72,Skabelon!$A:$E,5,FALSE)</f>
        <v>TB</v>
      </c>
      <c r="AD72" s="25" t="str">
        <f>IF(ISERROR(VLOOKUP(AA72,'[1] '!$A$2:$B$28,2,FALSE)),"",VLOOKUP(AA72,'[1] '!$A$2:$B$28,2,FALSE))</f>
        <v/>
      </c>
      <c r="AE72" s="32" t="str">
        <f t="shared" si="27"/>
        <v/>
      </c>
      <c r="AF72" s="33">
        <f t="shared" si="28"/>
        <v>2</v>
      </c>
      <c r="AG72" s="31">
        <f t="shared" si="35"/>
        <v>44543</v>
      </c>
      <c r="AH72" s="38">
        <f>VLOOKUP(AG72,Skabelon!$A:$E,4,FALSE)</f>
        <v>0</v>
      </c>
      <c r="AI72" s="38" t="str">
        <f>VLOOKUP(AG72,Skabelon!$A:$E,5,FALSE)</f>
        <v>TB</v>
      </c>
      <c r="AJ72" s="25" t="str">
        <f>IF(ISERROR(VLOOKUP(AG72,'[1] '!$A$2:$B$28,2,FALSE)),"",VLOOKUP(AG72,'[1] '!$A$2:$B$28,2,FALSE))</f>
        <v/>
      </c>
      <c r="AK72" s="26">
        <f t="shared" si="29"/>
        <v>50</v>
      </c>
    </row>
    <row r="73" spans="2:37" x14ac:dyDescent="0.25">
      <c r="B73" s="21">
        <f t="shared" si="18"/>
        <v>4</v>
      </c>
      <c r="C73" s="22">
        <f t="shared" si="30"/>
        <v>44391</v>
      </c>
      <c r="D73" s="38">
        <f>VLOOKUP(C73,Skabelon!$A:$E,4,FALSE)</f>
        <v>0</v>
      </c>
      <c r="E73" s="38" t="str">
        <f>VLOOKUP(C73,Skabelon!$A:$E,5,FALSE)</f>
        <v>CR</v>
      </c>
      <c r="F73" s="25"/>
      <c r="G73" s="29" t="str">
        <f t="shared" si="19"/>
        <v/>
      </c>
      <c r="H73" s="30">
        <f t="shared" si="20"/>
        <v>7</v>
      </c>
      <c r="I73" s="31">
        <f t="shared" si="31"/>
        <v>44422</v>
      </c>
      <c r="J73" s="38">
        <f>VLOOKUP(I73,Skabelon!$A:$E,4,FALSE)</f>
        <v>0</v>
      </c>
      <c r="K73" s="38" t="str">
        <f>VLOOKUP(I73,Skabelon!$A:$E,5,FALSE)</f>
        <v>KR</v>
      </c>
      <c r="L73" s="25" t="str">
        <f>IF(ISERROR(VLOOKUP(I73,'[1] '!$A$2:$B$28,2,FALSE)),"",VLOOKUP(I73,'[1] '!$A$2:$B$28,2,FALSE))</f>
        <v/>
      </c>
      <c r="M73" s="32" t="str">
        <f t="shared" si="21"/>
        <v/>
      </c>
      <c r="N73" s="33">
        <f t="shared" si="22"/>
        <v>3</v>
      </c>
      <c r="O73" s="31">
        <f t="shared" si="32"/>
        <v>44453</v>
      </c>
      <c r="P73" s="38">
        <f>VLOOKUP(O73,Skabelon!$A:$E,4,FALSE)</f>
        <v>0</v>
      </c>
      <c r="Q73" s="38" t="str">
        <f>VLOOKUP(O73,Skabelon!$A:$E,5,FALSE)</f>
        <v>KR</v>
      </c>
      <c r="R73" s="25" t="str">
        <f>IF(ISERROR(VLOOKUP(O73,'[1] '!$A$2:$B$28,2,FALSE)),"",VLOOKUP(O73,'[1] '!$A$2:$B$28,2,FALSE))</f>
        <v/>
      </c>
      <c r="S73" s="32" t="str">
        <f t="shared" si="23"/>
        <v/>
      </c>
      <c r="T73" s="33">
        <f t="shared" si="24"/>
        <v>5</v>
      </c>
      <c r="U73" s="31">
        <f t="shared" si="33"/>
        <v>44483</v>
      </c>
      <c r="V73" s="38">
        <f>VLOOKUP(U73,Skabelon!$A:$E,4,FALSE)</f>
        <v>0</v>
      </c>
      <c r="W73" s="38" t="str">
        <f>VLOOKUP(U73,Skabelon!$A:$E,5,FALSE)</f>
        <v>KR</v>
      </c>
      <c r="X73" s="59"/>
      <c r="Y73" s="32" t="str">
        <f t="shared" si="25"/>
        <v/>
      </c>
      <c r="Z73" s="33">
        <f t="shared" si="26"/>
        <v>1</v>
      </c>
      <c r="AA73" s="31">
        <f t="shared" si="34"/>
        <v>44514</v>
      </c>
      <c r="AB73" s="38">
        <f>VLOOKUP(AA73,Skabelon!$A:$E,4,FALSE)</f>
        <v>0</v>
      </c>
      <c r="AC73" s="38" t="str">
        <f>VLOOKUP(AA73,Skabelon!$A:$E,5,FALSE)</f>
        <v>TB</v>
      </c>
      <c r="AD73" s="25" t="str">
        <f>IF(ISERROR(VLOOKUP(AA73,'[1] '!$A$2:$B$28,2,FALSE)),"",VLOOKUP(AA73,'[1] '!$A$2:$B$28,2,FALSE))</f>
        <v/>
      </c>
      <c r="AE73" s="32"/>
      <c r="AF73" s="33">
        <f t="shared" si="28"/>
        <v>3</v>
      </c>
      <c r="AG73" s="31">
        <f t="shared" si="35"/>
        <v>44544</v>
      </c>
      <c r="AH73" s="38">
        <f>VLOOKUP(AG73,Skabelon!$A:$E,4,FALSE)</f>
        <v>0</v>
      </c>
      <c r="AI73" s="38" t="str">
        <f>VLOOKUP(AG73,Skabelon!$A:$E,5,FALSE)</f>
        <v>TB</v>
      </c>
      <c r="AJ73" s="25" t="str">
        <f>IF(ISERROR(VLOOKUP(AG73,'[1] '!$A$2:$B$28,2,FALSE)),"",VLOOKUP(AG73,'[1] '!$A$2:$B$28,2,FALSE))</f>
        <v/>
      </c>
      <c r="AK73" s="26" t="str">
        <f t="shared" si="29"/>
        <v/>
      </c>
    </row>
    <row r="74" spans="2:37" x14ac:dyDescent="0.25">
      <c r="B74" s="21">
        <f t="shared" si="18"/>
        <v>5</v>
      </c>
      <c r="C74" s="22">
        <f t="shared" si="30"/>
        <v>44392</v>
      </c>
      <c r="D74" s="38">
        <f>VLOOKUP(C74,Skabelon!$A:$E,4,FALSE)</f>
        <v>0</v>
      </c>
      <c r="E74" s="38" t="str">
        <f>VLOOKUP(C74,Skabelon!$A:$E,5,FALSE)</f>
        <v>CR</v>
      </c>
      <c r="F74" s="25" t="str">
        <f>IF(ISERROR(VLOOKUP(C74,'[1] '!$A$2:$B$28,2,FALSE)),"",VLOOKUP(C74,'[1] '!$A$2:$B$28,2,FALSE))</f>
        <v/>
      </c>
      <c r="G74" s="29" t="str">
        <f t="shared" si="19"/>
        <v/>
      </c>
      <c r="H74" s="30">
        <f t="shared" si="20"/>
        <v>1</v>
      </c>
      <c r="I74" s="31">
        <f t="shared" si="31"/>
        <v>44423</v>
      </c>
      <c r="J74" s="38">
        <f>VLOOKUP(I74,Skabelon!$A:$E,4,FALSE)</f>
        <v>0</v>
      </c>
      <c r="K74" s="38" t="str">
        <f>VLOOKUP(I74,Skabelon!$A:$E,5,FALSE)</f>
        <v>KR</v>
      </c>
      <c r="L74" s="25" t="str">
        <f>IF(ISERROR(VLOOKUP(I74,'[1] '!$A$2:$B$28,2,FALSE)),"",VLOOKUP(I74,'[1] '!$A$2:$B$28,2,FALSE))</f>
        <v/>
      </c>
      <c r="M74" s="32"/>
      <c r="N74" s="45">
        <f t="shared" si="22"/>
        <v>4</v>
      </c>
      <c r="O74" s="46">
        <f t="shared" si="32"/>
        <v>44454</v>
      </c>
      <c r="P74" s="38">
        <f>VLOOKUP(O74,Skabelon!$A:$E,4,FALSE)</f>
        <v>0</v>
      </c>
      <c r="Q74" s="38" t="str">
        <f>VLOOKUP(O74,Skabelon!$A:$E,5,FALSE)</f>
        <v>KR</v>
      </c>
      <c r="R74" s="25" t="str">
        <f>IF(ISERROR(VLOOKUP(O74,'[1] '!$A$2:$B$28,2,FALSE)),"",VLOOKUP(O74,'[1] '!$A$2:$B$28,2,FALSE))</f>
        <v/>
      </c>
      <c r="S74" s="47" t="str">
        <f t="shared" si="23"/>
        <v/>
      </c>
      <c r="T74" s="33">
        <f t="shared" si="24"/>
        <v>6</v>
      </c>
      <c r="U74" s="31">
        <f t="shared" si="33"/>
        <v>44484</v>
      </c>
      <c r="V74" s="38">
        <f>VLOOKUP(U74,Skabelon!$A:$E,4,FALSE)</f>
        <v>0</v>
      </c>
      <c r="W74" s="38" t="str">
        <f>VLOOKUP(U74,Skabelon!$A:$E,5,FALSE)</f>
        <v>TB</v>
      </c>
      <c r="X74" s="59"/>
      <c r="Y74" s="32" t="str">
        <f t="shared" si="25"/>
        <v/>
      </c>
      <c r="Z74" s="33">
        <f t="shared" si="26"/>
        <v>2</v>
      </c>
      <c r="AA74" s="31">
        <f t="shared" si="34"/>
        <v>44515</v>
      </c>
      <c r="AB74" s="38">
        <f>VLOOKUP(AA74,Skabelon!$A:$E,4,FALSE)</f>
        <v>0</v>
      </c>
      <c r="AC74" s="38" t="str">
        <f>VLOOKUP(AA74,Skabelon!$A:$E,5,FALSE)</f>
        <v>TB</v>
      </c>
      <c r="AD74" s="25" t="str">
        <f>IF(ISERROR(VLOOKUP(AA74,'[1] '!$A$2:$B$28,2,FALSE)),"",VLOOKUP(AA74,'[1] '!$A$2:$B$28,2,FALSE))</f>
        <v/>
      </c>
      <c r="AE74" s="32">
        <f t="shared" si="27"/>
        <v>46</v>
      </c>
      <c r="AF74" s="33">
        <f t="shared" si="28"/>
        <v>4</v>
      </c>
      <c r="AG74" s="31">
        <f t="shared" si="35"/>
        <v>44545</v>
      </c>
      <c r="AH74" s="38">
        <f>VLOOKUP(AG74,Skabelon!$A:$E,4,FALSE)</f>
        <v>0</v>
      </c>
      <c r="AI74" s="38" t="str">
        <f>VLOOKUP(AG74,Skabelon!$A:$E,5,FALSE)</f>
        <v>TB</v>
      </c>
      <c r="AJ74" s="25" t="str">
        <f>IF(ISERROR(VLOOKUP(AG74,'[1] '!$A$2:$B$28,2,FALSE)),"",VLOOKUP(AG74,'[1] '!$A$2:$B$28,2,FALSE))</f>
        <v/>
      </c>
      <c r="AK74" s="26" t="str">
        <f t="shared" si="29"/>
        <v/>
      </c>
    </row>
    <row r="75" spans="2:37" x14ac:dyDescent="0.25">
      <c r="B75" s="21">
        <f t="shared" si="18"/>
        <v>6</v>
      </c>
      <c r="C75" s="22">
        <f t="shared" si="30"/>
        <v>44393</v>
      </c>
      <c r="D75" s="38">
        <f>VLOOKUP(C75,Skabelon!$A:$E,4,FALSE)</f>
        <v>0</v>
      </c>
      <c r="E75" s="38" t="str">
        <f>VLOOKUP(C75,Skabelon!$A:$E,5,FALSE)</f>
        <v>KR</v>
      </c>
      <c r="F75" s="25" t="str">
        <f>IF(ISERROR(VLOOKUP(C75,'[1] '!$A$2:$B$28,2,FALSE)),"",VLOOKUP(C75,'[1] '!$A$2:$B$28,2,FALSE))</f>
        <v/>
      </c>
      <c r="G75" s="29" t="str">
        <f t="shared" si="19"/>
        <v/>
      </c>
      <c r="H75" s="30">
        <f t="shared" si="20"/>
        <v>2</v>
      </c>
      <c r="I75" s="31">
        <f t="shared" si="31"/>
        <v>44424</v>
      </c>
      <c r="J75" s="38">
        <f>VLOOKUP(I75,Skabelon!$A:$E,4,FALSE)</f>
        <v>0</v>
      </c>
      <c r="K75" s="38" t="str">
        <f>VLOOKUP(I75,Skabelon!$A:$E,5,FALSE)</f>
        <v>KR</v>
      </c>
      <c r="L75" s="25" t="str">
        <f>IF(ISERROR(VLOOKUP(I75,'[1] '!$A$2:$B$28,2,FALSE)),"",VLOOKUP(I75,'[1] '!$A$2:$B$28,2,FALSE))</f>
        <v/>
      </c>
      <c r="M75" s="32">
        <f t="shared" si="21"/>
        <v>33</v>
      </c>
      <c r="N75" s="45">
        <f t="shared" si="22"/>
        <v>5</v>
      </c>
      <c r="O75" s="46">
        <f t="shared" si="32"/>
        <v>44455</v>
      </c>
      <c r="P75" s="38">
        <f>VLOOKUP(O75,Skabelon!$A:$E,4,FALSE)</f>
        <v>0</v>
      </c>
      <c r="Q75" s="38" t="str">
        <f>VLOOKUP(O75,Skabelon!$A:$E,5,FALSE)</f>
        <v>KR</v>
      </c>
      <c r="R75" s="25" t="str">
        <f>IF(ISERROR(VLOOKUP(O75,'[1] '!$A$2:$B$28,2,FALSE)),"",VLOOKUP(O75,'[1] '!$A$2:$B$28,2,FALSE))</f>
        <v/>
      </c>
      <c r="S75" s="47" t="str">
        <f t="shared" si="23"/>
        <v/>
      </c>
      <c r="T75" s="33">
        <f t="shared" si="24"/>
        <v>7</v>
      </c>
      <c r="U75" s="31">
        <f t="shared" si="33"/>
        <v>44485</v>
      </c>
      <c r="V75" s="38">
        <f>VLOOKUP(U75,Skabelon!$A:$E,4,FALSE)</f>
        <v>0</v>
      </c>
      <c r="W75" s="38" t="str">
        <f>VLOOKUP(U75,Skabelon!$A:$E,5,FALSE)</f>
        <v>TB</v>
      </c>
      <c r="X75" s="59" t="s">
        <v>60</v>
      </c>
      <c r="Y75" s="32" t="str">
        <f t="shared" si="25"/>
        <v/>
      </c>
      <c r="Z75" s="33">
        <f t="shared" si="26"/>
        <v>3</v>
      </c>
      <c r="AA75" s="31">
        <f t="shared" si="34"/>
        <v>44516</v>
      </c>
      <c r="AB75" s="38">
        <f>VLOOKUP(AA75,Skabelon!$A:$E,4,FALSE)</f>
        <v>0</v>
      </c>
      <c r="AC75" s="38" t="str">
        <f>VLOOKUP(AA75,Skabelon!$A:$E,5,FALSE)</f>
        <v>TB</v>
      </c>
      <c r="AD75" s="25" t="str">
        <f>IF(ISERROR(VLOOKUP(AA75,'[1] '!$A$2:$B$28,2,FALSE)),"",VLOOKUP(AA75,'[1] '!$A$2:$B$28,2,FALSE))</f>
        <v/>
      </c>
      <c r="AE75" s="32" t="str">
        <f t="shared" si="27"/>
        <v/>
      </c>
      <c r="AF75" s="33">
        <f t="shared" si="28"/>
        <v>5</v>
      </c>
      <c r="AG75" s="31">
        <f t="shared" si="35"/>
        <v>44546</v>
      </c>
      <c r="AH75" s="38">
        <f>VLOOKUP(AG75,Skabelon!$A:$E,4,FALSE)</f>
        <v>0</v>
      </c>
      <c r="AI75" s="38" t="str">
        <f>VLOOKUP(AG75,Skabelon!$A:$E,5,FALSE)</f>
        <v>TB</v>
      </c>
      <c r="AJ75" s="25" t="str">
        <f>IF(ISERROR(VLOOKUP(AG75,'[1] '!$A$2:$B$28,2,FALSE)),"",VLOOKUP(AG75,'[1] '!$A$2:$B$28,2,FALSE))</f>
        <v/>
      </c>
      <c r="AK75" s="26" t="str">
        <f t="shared" si="29"/>
        <v/>
      </c>
    </row>
    <row r="76" spans="2:37" x14ac:dyDescent="0.25">
      <c r="B76" s="21">
        <f t="shared" si="18"/>
        <v>7</v>
      </c>
      <c r="C76" s="22">
        <f t="shared" si="30"/>
        <v>44394</v>
      </c>
      <c r="D76" s="38">
        <f>VLOOKUP(C76,Skabelon!$A:$E,4,FALSE)</f>
        <v>0</v>
      </c>
      <c r="E76" s="38" t="str">
        <f>VLOOKUP(C76,Skabelon!$A:$E,5,FALSE)</f>
        <v>KR</v>
      </c>
      <c r="F76" s="25" t="str">
        <f>IF(ISERROR(VLOOKUP(C76,'[1] '!$A$2:$B$28,2,FALSE)),"",VLOOKUP(C76,'[1] '!$A$2:$B$28,2,FALSE))</f>
        <v/>
      </c>
      <c r="G76" s="29" t="str">
        <f t="shared" si="19"/>
        <v/>
      </c>
      <c r="H76" s="30">
        <f t="shared" si="20"/>
        <v>3</v>
      </c>
      <c r="I76" s="31">
        <f t="shared" si="31"/>
        <v>44425</v>
      </c>
      <c r="J76" s="38">
        <f>VLOOKUP(I76,Skabelon!$A:$E,4,FALSE)</f>
        <v>0</v>
      </c>
      <c r="K76" s="38" t="str">
        <f>VLOOKUP(I76,Skabelon!$A:$E,5,FALSE)</f>
        <v>KR</v>
      </c>
      <c r="L76" s="25" t="str">
        <f>IF(ISERROR(VLOOKUP(I76,'[1] '!$A$2:$B$28,2,FALSE)),"",VLOOKUP(I76,'[1] '!$A$2:$B$28,2,FALSE))</f>
        <v/>
      </c>
      <c r="M76" s="32" t="str">
        <f t="shared" si="21"/>
        <v/>
      </c>
      <c r="N76" s="45">
        <f t="shared" si="22"/>
        <v>6</v>
      </c>
      <c r="O76" s="46">
        <f t="shared" si="32"/>
        <v>44456</v>
      </c>
      <c r="P76" s="38">
        <f>VLOOKUP(O76,Skabelon!$A:$E,4,FALSE)</f>
        <v>0</v>
      </c>
      <c r="Q76" s="38" t="str">
        <f>VLOOKUP(O76,Skabelon!$A:$E,5,FALSE)</f>
        <v>TB</v>
      </c>
      <c r="R76" s="25" t="str">
        <f>IF(ISERROR(VLOOKUP(O76,'[1] '!$A$2:$B$28,2,FALSE)),"",VLOOKUP(O76,'[1] '!$A$2:$B$28,2,FALSE))</f>
        <v/>
      </c>
      <c r="S76" s="47" t="str">
        <f t="shared" si="23"/>
        <v/>
      </c>
      <c r="T76" s="33">
        <f t="shared" si="24"/>
        <v>1</v>
      </c>
      <c r="U76" s="31">
        <f t="shared" si="33"/>
        <v>44486</v>
      </c>
      <c r="V76" s="38">
        <f>VLOOKUP(U76,Skabelon!$A:$E,4,FALSE)</f>
        <v>0</v>
      </c>
      <c r="W76" s="38" t="str">
        <f>VLOOKUP(U76,Skabelon!$A:$E,5,FALSE)</f>
        <v>TB</v>
      </c>
      <c r="X76" s="59" t="s">
        <v>60</v>
      </c>
      <c r="Y76" s="32"/>
      <c r="Z76" s="33">
        <f t="shared" si="26"/>
        <v>4</v>
      </c>
      <c r="AA76" s="31">
        <f t="shared" si="34"/>
        <v>44517</v>
      </c>
      <c r="AB76" s="38">
        <f>VLOOKUP(AA76,Skabelon!$A:$E,4,FALSE)</f>
        <v>0</v>
      </c>
      <c r="AC76" s="38" t="str">
        <f>VLOOKUP(AA76,Skabelon!$A:$E,5,FALSE)</f>
        <v>TB</v>
      </c>
      <c r="AD76" s="25"/>
      <c r="AE76" s="32" t="str">
        <f t="shared" si="27"/>
        <v/>
      </c>
      <c r="AF76" s="33">
        <f t="shared" si="28"/>
        <v>6</v>
      </c>
      <c r="AG76" s="31">
        <f t="shared" si="35"/>
        <v>44547</v>
      </c>
      <c r="AH76" s="38">
        <f>VLOOKUP(AG76,Skabelon!$A:$E,4,FALSE)</f>
        <v>0</v>
      </c>
      <c r="AI76" s="38" t="str">
        <f>VLOOKUP(AG76,Skabelon!$A:$E,5,FALSE)</f>
        <v>DD</v>
      </c>
      <c r="AJ76" s="25" t="str">
        <f>IF(ISERROR(VLOOKUP(AG76,'[1] '!$A$2:$B$28,2,FALSE)),"",VLOOKUP(AG76,'[1] '!$A$2:$B$28,2,FALSE))</f>
        <v/>
      </c>
      <c r="AK76" s="26" t="str">
        <f t="shared" si="29"/>
        <v/>
      </c>
    </row>
    <row r="77" spans="2:37" x14ac:dyDescent="0.25">
      <c r="B77" s="21">
        <f t="shared" si="18"/>
        <v>1</v>
      </c>
      <c r="C77" s="22">
        <f t="shared" si="30"/>
        <v>44395</v>
      </c>
      <c r="D77" s="38">
        <f>VLOOKUP(C77,Skabelon!$A:$E,4,FALSE)</f>
        <v>0</v>
      </c>
      <c r="E77" s="38" t="str">
        <f>VLOOKUP(C77,Skabelon!$A:$E,5,FALSE)</f>
        <v>KR</v>
      </c>
      <c r="F77" s="25" t="str">
        <f>IF(ISERROR(VLOOKUP(C77,'[1] '!$A$2:$B$28,2,FALSE)),"",VLOOKUP(C77,'[1] '!$A$2:$B$28,2,FALSE))</f>
        <v/>
      </c>
      <c r="G77" s="29"/>
      <c r="H77" s="30">
        <f t="shared" si="20"/>
        <v>4</v>
      </c>
      <c r="I77" s="31">
        <f t="shared" si="31"/>
        <v>44426</v>
      </c>
      <c r="J77" s="38">
        <f>VLOOKUP(I77,Skabelon!$A:$E,4,FALSE)</f>
        <v>0</v>
      </c>
      <c r="K77" s="38" t="str">
        <f>VLOOKUP(I77,Skabelon!$A:$E,5,FALSE)</f>
        <v>KR</v>
      </c>
      <c r="L77" s="25" t="str">
        <f>IF(ISERROR(VLOOKUP(I77,'[1] '!$A$2:$B$28,2,FALSE)),"",VLOOKUP(I77,'[1] '!$A$2:$B$28,2,FALSE))</f>
        <v/>
      </c>
      <c r="M77" s="32" t="str">
        <f t="shared" si="21"/>
        <v/>
      </c>
      <c r="N77" s="45">
        <f t="shared" si="22"/>
        <v>7</v>
      </c>
      <c r="O77" s="46">
        <f t="shared" si="32"/>
        <v>44457</v>
      </c>
      <c r="P77" s="38">
        <f>VLOOKUP(O77,Skabelon!$A:$E,4,FALSE)</f>
        <v>0</v>
      </c>
      <c r="Q77" s="38" t="str">
        <f>VLOOKUP(O77,Skabelon!$A:$E,5,FALSE)</f>
        <v>TB</v>
      </c>
      <c r="R77" s="25" t="str">
        <f>IF(ISERROR(VLOOKUP(O77,'[1] '!$A$2:$B$28,2,FALSE)),"",VLOOKUP(O77,'[1] '!$A$2:$B$28,2,FALSE))</f>
        <v/>
      </c>
      <c r="S77" s="47" t="str">
        <f t="shared" si="23"/>
        <v/>
      </c>
      <c r="T77" s="33">
        <f t="shared" si="24"/>
        <v>2</v>
      </c>
      <c r="U77" s="31">
        <f t="shared" si="33"/>
        <v>44487</v>
      </c>
      <c r="V77" s="38">
        <f>VLOOKUP(U77,Skabelon!$A:$E,4,FALSE)</f>
        <v>0</v>
      </c>
      <c r="W77" s="38" t="str">
        <f>VLOOKUP(U77,Skabelon!$A:$E,5,FALSE)</f>
        <v>TB</v>
      </c>
      <c r="X77" s="59" t="s">
        <v>60</v>
      </c>
      <c r="Y77" s="32">
        <f t="shared" si="25"/>
        <v>42</v>
      </c>
      <c r="Z77" s="33">
        <f t="shared" si="26"/>
        <v>5</v>
      </c>
      <c r="AA77" s="31">
        <f t="shared" si="34"/>
        <v>44518</v>
      </c>
      <c r="AB77" s="38">
        <f>VLOOKUP(AA77,Skabelon!$A:$E,4,FALSE)</f>
        <v>0</v>
      </c>
      <c r="AC77" s="38" t="str">
        <f>VLOOKUP(AA77,Skabelon!$A:$E,5,FALSE)</f>
        <v>TB</v>
      </c>
      <c r="AD77" s="25" t="str">
        <f>IF(ISERROR(VLOOKUP(AA77,'[1] '!$A$2:$B$28,2,FALSE)),"",VLOOKUP(AA77,'[1] '!$A$2:$B$28,2,FALSE))</f>
        <v/>
      </c>
      <c r="AE77" s="32" t="str">
        <f t="shared" si="27"/>
        <v/>
      </c>
      <c r="AF77" s="33">
        <f t="shared" si="28"/>
        <v>7</v>
      </c>
      <c r="AG77" s="31">
        <f t="shared" si="35"/>
        <v>44548</v>
      </c>
      <c r="AH77" s="38">
        <f>VLOOKUP(AG77,Skabelon!$A:$E,4,FALSE)</f>
        <v>0</v>
      </c>
      <c r="AI77" s="38" t="str">
        <f>VLOOKUP(AG77,Skabelon!$A:$E,5,FALSE)</f>
        <v>DD</v>
      </c>
      <c r="AJ77" s="25" t="str">
        <f>IF(ISERROR(VLOOKUP(AG77,'[1] '!$A$2:$B$28,2,FALSE)),"",VLOOKUP(AG77,'[1] '!$A$2:$B$28,2,FALSE))</f>
        <v/>
      </c>
      <c r="AK77" s="26" t="str">
        <f t="shared" si="29"/>
        <v/>
      </c>
    </row>
    <row r="78" spans="2:37" x14ac:dyDescent="0.25">
      <c r="B78" s="21">
        <f t="shared" si="18"/>
        <v>2</v>
      </c>
      <c r="C78" s="22">
        <f t="shared" si="30"/>
        <v>44396</v>
      </c>
      <c r="D78" s="38">
        <f>VLOOKUP(C78,Skabelon!$A:$E,4,FALSE)</f>
        <v>0</v>
      </c>
      <c r="E78" s="38" t="str">
        <f>VLOOKUP(C78,Skabelon!$A:$E,5,FALSE)</f>
        <v>KR</v>
      </c>
      <c r="F78" s="25" t="str">
        <f>IF(ISERROR(VLOOKUP(C78,'[1] '!$A$2:$B$28,2,FALSE)),"",VLOOKUP(C78,'[1] '!$A$2:$B$28,2,FALSE))</f>
        <v/>
      </c>
      <c r="G78" s="29">
        <f t="shared" si="19"/>
        <v>29</v>
      </c>
      <c r="H78" s="30">
        <f t="shared" si="20"/>
        <v>5</v>
      </c>
      <c r="I78" s="31">
        <f t="shared" si="31"/>
        <v>44427</v>
      </c>
      <c r="J78" s="38">
        <f>VLOOKUP(I78,Skabelon!$A:$E,4,FALSE)</f>
        <v>0</v>
      </c>
      <c r="K78" s="38" t="str">
        <f>VLOOKUP(I78,Skabelon!$A:$E,5,FALSE)</f>
        <v>KR</v>
      </c>
      <c r="L78" s="25" t="str">
        <f>IF(ISERROR(VLOOKUP(I78,'[1] '!$A$2:$B$28,2,FALSE)),"",VLOOKUP(I78,'[1] '!$A$2:$B$28,2,FALSE))</f>
        <v/>
      </c>
      <c r="M78" s="32" t="str">
        <f t="shared" si="21"/>
        <v/>
      </c>
      <c r="N78" s="33">
        <f t="shared" si="22"/>
        <v>1</v>
      </c>
      <c r="O78" s="31">
        <f t="shared" si="32"/>
        <v>44458</v>
      </c>
      <c r="P78" s="38">
        <f>VLOOKUP(O78,Skabelon!$A:$E,4,FALSE)</f>
        <v>0</v>
      </c>
      <c r="Q78" s="38" t="str">
        <f>VLOOKUP(O78,Skabelon!$A:$E,5,FALSE)</f>
        <v>TB</v>
      </c>
      <c r="R78" s="25" t="str">
        <f>IF(ISERROR(VLOOKUP(O78,'[1] '!$A$2:$B$28,2,FALSE)),"",VLOOKUP(O78,'[1] '!$A$2:$B$28,2,FALSE))</f>
        <v/>
      </c>
      <c r="S78" s="32"/>
      <c r="T78" s="33">
        <f t="shared" si="24"/>
        <v>3</v>
      </c>
      <c r="U78" s="31">
        <f t="shared" si="33"/>
        <v>44488</v>
      </c>
      <c r="V78" s="38">
        <f>VLOOKUP(U78,Skabelon!$A:$E,4,FALSE)</f>
        <v>0</v>
      </c>
      <c r="W78" s="38" t="str">
        <f>VLOOKUP(U78,Skabelon!$A:$E,5,FALSE)</f>
        <v>TB</v>
      </c>
      <c r="X78" s="59" t="s">
        <v>60</v>
      </c>
      <c r="Y78" s="32" t="str">
        <f t="shared" si="25"/>
        <v/>
      </c>
      <c r="Z78" s="33">
        <f t="shared" si="26"/>
        <v>6</v>
      </c>
      <c r="AA78" s="31">
        <f t="shared" si="34"/>
        <v>44519</v>
      </c>
      <c r="AB78" s="38">
        <f>VLOOKUP(AA78,Skabelon!$A:$E,4,FALSE)</f>
        <v>0</v>
      </c>
      <c r="AC78" s="38" t="str">
        <f>VLOOKUP(AA78,Skabelon!$A:$E,5,FALSE)</f>
        <v>DD</v>
      </c>
      <c r="AD78" s="25" t="str">
        <f>IF(ISERROR(VLOOKUP(AA78,'[1] '!$A$2:$B$28,2,FALSE)),"",VLOOKUP(AA78,'[1] '!$A$2:$B$28,2,FALSE))</f>
        <v/>
      </c>
      <c r="AE78" s="32" t="str">
        <f t="shared" si="27"/>
        <v/>
      </c>
      <c r="AF78" s="33">
        <f t="shared" si="28"/>
        <v>1</v>
      </c>
      <c r="AG78" s="31">
        <f t="shared" si="35"/>
        <v>44549</v>
      </c>
      <c r="AH78" s="38">
        <f>VLOOKUP(AG78,Skabelon!$A:$E,4,FALSE)</f>
        <v>0</v>
      </c>
      <c r="AI78" s="38" t="str">
        <f>VLOOKUP(AG78,Skabelon!$A:$E,5,FALSE)</f>
        <v>DD</v>
      </c>
      <c r="AJ78" s="25" t="str">
        <f>IF(ISERROR(VLOOKUP(AG78,'[1] '!$A$2:$B$28,2,FALSE)),"",VLOOKUP(AG78,'[1] '!$A$2:$B$28,2,FALSE))</f>
        <v/>
      </c>
      <c r="AK78" s="26"/>
    </row>
    <row r="79" spans="2:37" x14ac:dyDescent="0.25">
      <c r="B79" s="21">
        <f t="shared" si="18"/>
        <v>3</v>
      </c>
      <c r="C79" s="22">
        <f t="shared" si="30"/>
        <v>44397</v>
      </c>
      <c r="D79" s="38">
        <f>VLOOKUP(C79,Skabelon!$A:$E,4,FALSE)</f>
        <v>0</v>
      </c>
      <c r="E79" s="38" t="str">
        <f>VLOOKUP(C79,Skabelon!$A:$E,5,FALSE)</f>
        <v>KR</v>
      </c>
      <c r="F79" s="25" t="str">
        <f>IF(ISERROR(VLOOKUP(C79,'[1] '!$A$2:$B$28,2,FALSE)),"",VLOOKUP(C79,'[1] '!$A$2:$B$28,2,FALSE))</f>
        <v/>
      </c>
      <c r="G79" s="29" t="str">
        <f t="shared" si="19"/>
        <v/>
      </c>
      <c r="H79" s="30">
        <f t="shared" si="20"/>
        <v>6</v>
      </c>
      <c r="I79" s="31">
        <f t="shared" si="31"/>
        <v>44428</v>
      </c>
      <c r="J79" s="38">
        <f>VLOOKUP(I79,Skabelon!$A:$E,4,FALSE)</f>
        <v>0</v>
      </c>
      <c r="K79" s="38" t="str">
        <f>VLOOKUP(I79,Skabelon!$A:$E,5,FALSE)</f>
        <v>TB</v>
      </c>
      <c r="L79" s="25" t="str">
        <f>IF(ISERROR(VLOOKUP(I79,'[1] '!$A$2:$B$28,2,FALSE)),"",VLOOKUP(I79,'[1] '!$A$2:$B$28,2,FALSE))</f>
        <v/>
      </c>
      <c r="M79" s="32" t="str">
        <f t="shared" si="21"/>
        <v/>
      </c>
      <c r="N79" s="33">
        <f t="shared" si="22"/>
        <v>2</v>
      </c>
      <c r="O79" s="31">
        <f t="shared" si="32"/>
        <v>44459</v>
      </c>
      <c r="P79" s="38">
        <f>VLOOKUP(O79,Skabelon!$A:$E,4,FALSE)</f>
        <v>0</v>
      </c>
      <c r="Q79" s="38" t="str">
        <f>VLOOKUP(O79,Skabelon!$A:$E,5,FALSE)</f>
        <v>TB</v>
      </c>
      <c r="R79" s="25" t="str">
        <f>IF(ISERROR(VLOOKUP(O79,'[1] '!$A$2:$B$28,2,FALSE)),"",VLOOKUP(O79,'[1] '!$A$2:$B$28,2,FALSE))</f>
        <v/>
      </c>
      <c r="S79" s="32">
        <f t="shared" si="23"/>
        <v>38</v>
      </c>
      <c r="T79" s="33">
        <f t="shared" si="24"/>
        <v>4</v>
      </c>
      <c r="U79" s="31">
        <f t="shared" si="33"/>
        <v>44489</v>
      </c>
      <c r="V79" s="38">
        <f>VLOOKUP(U79,Skabelon!$A:$E,4,FALSE)</f>
        <v>0</v>
      </c>
      <c r="W79" s="38" t="str">
        <f>VLOOKUP(U79,Skabelon!$A:$E,5,FALSE)</f>
        <v>TB</v>
      </c>
      <c r="X79" s="59" t="s">
        <v>60</v>
      </c>
      <c r="Y79" s="32" t="str">
        <f t="shared" si="25"/>
        <v/>
      </c>
      <c r="Z79" s="33">
        <f t="shared" si="26"/>
        <v>7</v>
      </c>
      <c r="AA79" s="31">
        <f t="shared" si="34"/>
        <v>44520</v>
      </c>
      <c r="AB79" s="38">
        <f>VLOOKUP(AA79,Skabelon!$A:$E,4,FALSE)</f>
        <v>0</v>
      </c>
      <c r="AC79" s="38" t="str">
        <f>VLOOKUP(AA79,Skabelon!$A:$E,5,FALSE)</f>
        <v>DD</v>
      </c>
      <c r="AD79" s="25" t="str">
        <f>IF(ISERROR(VLOOKUP(AA79,'[1] '!$A$2:$B$28,2,FALSE)),"",VLOOKUP(AA79,'[1] '!$A$2:$B$28,2,FALSE))</f>
        <v/>
      </c>
      <c r="AE79" s="32" t="str">
        <f t="shared" si="27"/>
        <v/>
      </c>
      <c r="AF79" s="33">
        <f t="shared" si="28"/>
        <v>2</v>
      </c>
      <c r="AG79" s="31">
        <f t="shared" si="35"/>
        <v>44550</v>
      </c>
      <c r="AH79" s="38">
        <f>VLOOKUP(AG79,Skabelon!$A:$E,4,FALSE)</f>
        <v>0</v>
      </c>
      <c r="AI79" s="38" t="str">
        <f>VLOOKUP(AG79,Skabelon!$A:$E,5,FALSE)</f>
        <v>DD</v>
      </c>
      <c r="AJ79" s="25" t="str">
        <f>IF(ISERROR(VLOOKUP(AG79,'[1] '!$A$2:$B$28,2,FALSE)),"",VLOOKUP(AG79,'[1] '!$A$2:$B$28,2,FALSE))</f>
        <v/>
      </c>
      <c r="AK79" s="26">
        <f t="shared" si="29"/>
        <v>51</v>
      </c>
    </row>
    <row r="80" spans="2:37" x14ac:dyDescent="0.25">
      <c r="B80" s="21">
        <f t="shared" si="18"/>
        <v>4</v>
      </c>
      <c r="C80" s="22">
        <f t="shared" si="30"/>
        <v>44398</v>
      </c>
      <c r="D80" s="38">
        <f>VLOOKUP(C80,Skabelon!$A:$E,4,FALSE)</f>
        <v>0</v>
      </c>
      <c r="E80" s="38" t="str">
        <f>VLOOKUP(C80,Skabelon!$A:$E,5,FALSE)</f>
        <v>KR</v>
      </c>
      <c r="F80" s="25" t="str">
        <f>IF(ISERROR(VLOOKUP(C80,'[1] '!$A$2:$B$28,2,FALSE)),"",VLOOKUP(C80,'[1] '!$A$2:$B$28,2,FALSE))</f>
        <v/>
      </c>
      <c r="G80" s="29" t="str">
        <f t="shared" si="19"/>
        <v/>
      </c>
      <c r="H80" s="30">
        <f t="shared" si="20"/>
        <v>7</v>
      </c>
      <c r="I80" s="31">
        <f t="shared" si="31"/>
        <v>44429</v>
      </c>
      <c r="J80" s="38">
        <f>VLOOKUP(I80,Skabelon!$A:$E,4,FALSE)</f>
        <v>0</v>
      </c>
      <c r="K80" s="38" t="str">
        <f>VLOOKUP(I80,Skabelon!$A:$E,5,FALSE)</f>
        <v>TB</v>
      </c>
      <c r="L80" s="25" t="str">
        <f>IF(ISERROR(VLOOKUP(I80,'[1] '!$A$2:$B$28,2,FALSE)),"",VLOOKUP(I80,'[1] '!$A$2:$B$28,2,FALSE))</f>
        <v/>
      </c>
      <c r="M80" s="32" t="str">
        <f t="shared" si="21"/>
        <v/>
      </c>
      <c r="N80" s="33">
        <f t="shared" si="22"/>
        <v>3</v>
      </c>
      <c r="O80" s="31">
        <f t="shared" si="32"/>
        <v>44460</v>
      </c>
      <c r="P80" s="38">
        <f>VLOOKUP(O80,Skabelon!$A:$E,4,FALSE)</f>
        <v>0</v>
      </c>
      <c r="Q80" s="38" t="str">
        <f>VLOOKUP(O80,Skabelon!$A:$E,5,FALSE)</f>
        <v>TB</v>
      </c>
      <c r="R80" s="25" t="str">
        <f>IF(ISERROR(VLOOKUP(O80,'[1] '!$A$2:$B$28,2,FALSE)),"",VLOOKUP(O80,'[1] '!$A$2:$B$28,2,FALSE))</f>
        <v/>
      </c>
      <c r="S80" s="32" t="str">
        <f t="shared" si="23"/>
        <v/>
      </c>
      <c r="T80" s="33">
        <f t="shared" si="24"/>
        <v>5</v>
      </c>
      <c r="U80" s="31">
        <f t="shared" si="33"/>
        <v>44490</v>
      </c>
      <c r="V80" s="38">
        <f>VLOOKUP(U80,Skabelon!$A:$E,4,FALSE)</f>
        <v>0</v>
      </c>
      <c r="W80" s="38" t="str">
        <f>VLOOKUP(U80,Skabelon!$A:$E,5,FALSE)</f>
        <v>TB</v>
      </c>
      <c r="X80" s="59" t="s">
        <v>60</v>
      </c>
      <c r="Y80" s="32" t="str">
        <f t="shared" si="25"/>
        <v/>
      </c>
      <c r="Z80" s="33">
        <f t="shared" si="26"/>
        <v>1</v>
      </c>
      <c r="AA80" s="31">
        <f t="shared" si="34"/>
        <v>44521</v>
      </c>
      <c r="AB80" s="38">
        <f>VLOOKUP(AA80,Skabelon!$A:$E,4,FALSE)</f>
        <v>0</v>
      </c>
      <c r="AC80" s="38" t="str">
        <f>VLOOKUP(AA80,Skabelon!$A:$E,5,FALSE)</f>
        <v>DD</v>
      </c>
      <c r="AD80" s="25" t="str">
        <f>IF(ISERROR(VLOOKUP(AA80,'[1] '!$A$2:$B$28,2,FALSE)),"",VLOOKUP(AA80,'[1] '!$A$2:$B$28,2,FALSE))</f>
        <v/>
      </c>
      <c r="AE80" s="32"/>
      <c r="AF80" s="33">
        <f t="shared" si="28"/>
        <v>3</v>
      </c>
      <c r="AG80" s="31">
        <f t="shared" si="35"/>
        <v>44551</v>
      </c>
      <c r="AH80" s="38">
        <f>VLOOKUP(AG80,Skabelon!$A:$E,4,FALSE)</f>
        <v>0</v>
      </c>
      <c r="AI80" s="38" t="str">
        <f>VLOOKUP(AG80,Skabelon!$A:$E,5,FALSE)</f>
        <v>DD</v>
      </c>
      <c r="AJ80" s="25"/>
      <c r="AK80" s="26" t="str">
        <f t="shared" si="29"/>
        <v/>
      </c>
    </row>
    <row r="81" spans="2:37" x14ac:dyDescent="0.25">
      <c r="B81" s="21">
        <f t="shared" si="18"/>
        <v>5</v>
      </c>
      <c r="C81" s="22">
        <f t="shared" si="30"/>
        <v>44399</v>
      </c>
      <c r="D81" s="38">
        <f>VLOOKUP(C81,Skabelon!$A:$E,4,FALSE)</f>
        <v>0</v>
      </c>
      <c r="E81" s="38" t="str">
        <f>VLOOKUP(C81,Skabelon!$A:$E,5,FALSE)</f>
        <v>KR</v>
      </c>
      <c r="F81" s="25" t="str">
        <f>IF(ISERROR(VLOOKUP(C81,'[1] '!$A$2:$B$28,2,FALSE)),"",VLOOKUP(C81,'[1] '!$A$2:$B$28,2,FALSE))</f>
        <v/>
      </c>
      <c r="G81" s="29" t="str">
        <f t="shared" si="19"/>
        <v/>
      </c>
      <c r="H81" s="30">
        <f t="shared" si="20"/>
        <v>1</v>
      </c>
      <c r="I81" s="31">
        <f t="shared" si="31"/>
        <v>44430</v>
      </c>
      <c r="J81" s="38">
        <f>VLOOKUP(I81,Skabelon!$A:$E,4,FALSE)</f>
        <v>0</v>
      </c>
      <c r="K81" s="38" t="str">
        <f>VLOOKUP(I81,Skabelon!$A:$E,5,FALSE)</f>
        <v>TB</v>
      </c>
      <c r="L81" s="25" t="str">
        <f>IF(ISERROR(VLOOKUP(I81,'[1] '!$A$2:$B$28,2,FALSE)),"",VLOOKUP(I81,'[1] '!$A$2:$B$28,2,FALSE))</f>
        <v/>
      </c>
      <c r="M81" s="32"/>
      <c r="N81" s="33">
        <f t="shared" si="22"/>
        <v>4</v>
      </c>
      <c r="O81" s="31">
        <f t="shared" si="32"/>
        <v>44461</v>
      </c>
      <c r="P81" s="38">
        <f>VLOOKUP(O81,Skabelon!$A:$E,4,FALSE)</f>
        <v>0</v>
      </c>
      <c r="Q81" s="38" t="str">
        <f>VLOOKUP(O81,Skabelon!$A:$E,5,FALSE)</f>
        <v>TB</v>
      </c>
      <c r="R81" s="25" t="str">
        <f>IF(ISERROR(VLOOKUP(O81,'[1] '!$A$2:$B$28,2,FALSE)),"",VLOOKUP(O81,'[1] '!$A$2:$B$28,2,FALSE))</f>
        <v/>
      </c>
      <c r="S81" s="32" t="str">
        <f t="shared" si="23"/>
        <v/>
      </c>
      <c r="T81" s="48">
        <f t="shared" si="24"/>
        <v>6</v>
      </c>
      <c r="U81" s="49">
        <f t="shared" si="33"/>
        <v>44491</v>
      </c>
      <c r="V81" s="38">
        <f>VLOOKUP(U81,Skabelon!$A:$E,4,FALSE)</f>
        <v>0</v>
      </c>
      <c r="W81" s="38" t="str">
        <f>VLOOKUP(U81,Skabelon!$A:$E,5,FALSE)</f>
        <v>DD</v>
      </c>
      <c r="X81" s="59" t="s">
        <v>60</v>
      </c>
      <c r="Y81" s="32" t="str">
        <f t="shared" si="25"/>
        <v/>
      </c>
      <c r="Z81" s="33">
        <f t="shared" si="26"/>
        <v>2</v>
      </c>
      <c r="AA81" s="31">
        <f t="shared" si="34"/>
        <v>44522</v>
      </c>
      <c r="AB81" s="38">
        <f>VLOOKUP(AA81,Skabelon!$A:$E,4,FALSE)</f>
        <v>0</v>
      </c>
      <c r="AC81" s="38" t="str">
        <f>VLOOKUP(AA81,Skabelon!$A:$E,5,FALSE)</f>
        <v>DD</v>
      </c>
      <c r="AD81" s="25" t="str">
        <f>IF(ISERROR(VLOOKUP(AA81,'[1] '!$A$2:$B$28,2,FALSE)),"",VLOOKUP(AA81,'[1] '!$A$2:$B$28,2,FALSE))</f>
        <v/>
      </c>
      <c r="AE81" s="32">
        <f t="shared" si="27"/>
        <v>47</v>
      </c>
      <c r="AF81" s="33">
        <f t="shared" si="28"/>
        <v>4</v>
      </c>
      <c r="AG81" s="31">
        <f t="shared" si="35"/>
        <v>44552</v>
      </c>
      <c r="AH81" s="38">
        <f>VLOOKUP(AG81,Skabelon!$A:$E,4,FALSE)</f>
        <v>0</v>
      </c>
      <c r="AI81" s="38" t="str">
        <f>VLOOKUP(AG81,Skabelon!$A:$E,5,FALSE)</f>
        <v>DD</v>
      </c>
      <c r="AJ81" s="25"/>
      <c r="AK81" s="26" t="str">
        <f t="shared" si="29"/>
        <v/>
      </c>
    </row>
    <row r="82" spans="2:37" x14ac:dyDescent="0.25">
      <c r="B82" s="21">
        <f t="shared" si="18"/>
        <v>6</v>
      </c>
      <c r="C82" s="22">
        <f t="shared" si="30"/>
        <v>44400</v>
      </c>
      <c r="D82" s="38">
        <f>VLOOKUP(C82,Skabelon!$A:$E,4,FALSE)</f>
        <v>0</v>
      </c>
      <c r="E82" s="38" t="str">
        <f>VLOOKUP(C82,Skabelon!$A:$E,5,FALSE)</f>
        <v>TB</v>
      </c>
      <c r="F82" s="25" t="str">
        <f>IF(ISERROR(VLOOKUP(C82,'[1] '!$A$2:$B$28,2,FALSE)),"",VLOOKUP(C82,'[1] '!$A$2:$B$28,2,FALSE))</f>
        <v/>
      </c>
      <c r="G82" s="29" t="str">
        <f t="shared" si="19"/>
        <v/>
      </c>
      <c r="H82" s="30">
        <f t="shared" si="20"/>
        <v>2</v>
      </c>
      <c r="I82" s="31">
        <f t="shared" si="31"/>
        <v>44431</v>
      </c>
      <c r="J82" s="38">
        <f>VLOOKUP(I82,Skabelon!$A:$E,4,FALSE)</f>
        <v>0</v>
      </c>
      <c r="K82" s="38" t="str">
        <f>VLOOKUP(I82,Skabelon!$A:$E,5,FALSE)</f>
        <v>TB</v>
      </c>
      <c r="L82" s="25" t="str">
        <f>IF(ISERROR(VLOOKUP(I82,'[1] '!$A$2:$B$28,2,FALSE)),"",VLOOKUP(I82,'[1] '!$A$2:$B$28,2,FALSE))</f>
        <v/>
      </c>
      <c r="M82" s="32">
        <f t="shared" si="21"/>
        <v>34</v>
      </c>
      <c r="N82" s="33">
        <f t="shared" si="22"/>
        <v>5</v>
      </c>
      <c r="O82" s="31">
        <f t="shared" si="32"/>
        <v>44462</v>
      </c>
      <c r="P82" s="38">
        <f>VLOOKUP(O82,Skabelon!$A:$E,4,FALSE)</f>
        <v>0</v>
      </c>
      <c r="Q82" s="38" t="str">
        <f>VLOOKUP(O82,Skabelon!$A:$E,5,FALSE)</f>
        <v>TB</v>
      </c>
      <c r="R82" s="25" t="str">
        <f>IF(ISERROR(VLOOKUP(O82,'[1] '!$A$2:$B$28,2,FALSE)),"",VLOOKUP(O82,'[1] '!$A$2:$B$28,2,FALSE))</f>
        <v/>
      </c>
      <c r="S82" s="32" t="str">
        <f t="shared" si="23"/>
        <v/>
      </c>
      <c r="T82" s="48">
        <f t="shared" si="24"/>
        <v>7</v>
      </c>
      <c r="U82" s="49">
        <f t="shared" si="33"/>
        <v>44492</v>
      </c>
      <c r="V82" s="38">
        <f>VLOOKUP(U82,Skabelon!$A:$E,4,FALSE)</f>
        <v>0</v>
      </c>
      <c r="W82" s="38" t="str">
        <f>VLOOKUP(U82,Skabelon!$A:$E,5,FALSE)</f>
        <v>DD</v>
      </c>
      <c r="X82" s="59" t="s">
        <v>60</v>
      </c>
      <c r="Y82" s="55" t="str">
        <f t="shared" si="25"/>
        <v/>
      </c>
      <c r="Z82" s="33">
        <f t="shared" si="26"/>
        <v>3</v>
      </c>
      <c r="AA82" s="31">
        <f t="shared" si="34"/>
        <v>44523</v>
      </c>
      <c r="AB82" s="38">
        <f>VLOOKUP(AA82,Skabelon!$A:$E,4,FALSE)</f>
        <v>0</v>
      </c>
      <c r="AC82" s="38" t="str">
        <f>VLOOKUP(AA82,Skabelon!$A:$E,5,FALSE)</f>
        <v>DD</v>
      </c>
      <c r="AD82" s="25" t="str">
        <f>IF(ISERROR(VLOOKUP(AA82,'[1] '!$A$2:$B$28,2,FALSE)),"",VLOOKUP(AA82,'[1] '!$A$2:$B$28,2,FALSE))</f>
        <v/>
      </c>
      <c r="AE82" s="32" t="str">
        <f t="shared" si="27"/>
        <v/>
      </c>
      <c r="AF82" s="33">
        <f t="shared" si="28"/>
        <v>5</v>
      </c>
      <c r="AG82" s="31">
        <f t="shared" si="35"/>
        <v>44553</v>
      </c>
      <c r="AH82" s="38">
        <f>VLOOKUP(AG82,Skabelon!$A:$E,4,FALSE)</f>
        <v>0</v>
      </c>
      <c r="AI82" s="38" t="str">
        <f>VLOOKUP(AG82,Skabelon!$A:$E,5,FALSE)</f>
        <v>DD</v>
      </c>
      <c r="AJ82" s="25"/>
      <c r="AK82" s="26" t="str">
        <f t="shared" si="29"/>
        <v/>
      </c>
    </row>
    <row r="83" spans="2:37" x14ac:dyDescent="0.25">
      <c r="B83" s="21">
        <f t="shared" si="18"/>
        <v>7</v>
      </c>
      <c r="C83" s="22">
        <f t="shared" si="30"/>
        <v>44401</v>
      </c>
      <c r="D83" s="38">
        <f>VLOOKUP(C83,Skabelon!$A:$E,4,FALSE)</f>
        <v>0</v>
      </c>
      <c r="E83" s="38" t="str">
        <f>VLOOKUP(C83,Skabelon!$A:$E,5,FALSE)</f>
        <v>TB</v>
      </c>
      <c r="F83" s="25" t="str">
        <f>IF(ISERROR(VLOOKUP(C83,'[1] '!$A$2:$B$28,2,FALSE)),"",VLOOKUP(C83,'[1] '!$A$2:$B$28,2,FALSE))</f>
        <v/>
      </c>
      <c r="G83" s="29" t="str">
        <f t="shared" si="19"/>
        <v/>
      </c>
      <c r="H83" s="30">
        <f t="shared" si="20"/>
        <v>3</v>
      </c>
      <c r="I83" s="31">
        <f t="shared" si="31"/>
        <v>44432</v>
      </c>
      <c r="J83" s="38">
        <f>VLOOKUP(I83,Skabelon!$A:$E,4,FALSE)</f>
        <v>0</v>
      </c>
      <c r="K83" s="38" t="str">
        <f>VLOOKUP(I83,Skabelon!$A:$E,5,FALSE)</f>
        <v>TB</v>
      </c>
      <c r="L83" s="25" t="str">
        <f>IF(ISERROR(VLOOKUP(I83,'[1] '!$A$2:$B$28,2,FALSE)),"",VLOOKUP(I83,'[1] '!$A$2:$B$28,2,FALSE))</f>
        <v/>
      </c>
      <c r="M83" s="32" t="str">
        <f t="shared" si="21"/>
        <v/>
      </c>
      <c r="N83" s="33">
        <f t="shared" si="22"/>
        <v>6</v>
      </c>
      <c r="O83" s="31">
        <f t="shared" si="32"/>
        <v>44463</v>
      </c>
      <c r="P83" s="38">
        <f>VLOOKUP(O83,Skabelon!$A:$E,4,FALSE)</f>
        <v>0</v>
      </c>
      <c r="Q83" s="38" t="str">
        <f>VLOOKUP(O83,Skabelon!$A:$E,5,FALSE)</f>
        <v>DD</v>
      </c>
      <c r="R83" s="25" t="str">
        <f>IF(ISERROR(VLOOKUP(O83,'[1] '!$A$2:$B$28,2,FALSE)),"",VLOOKUP(O83,'[1] '!$A$2:$B$28,2,FALSE))</f>
        <v/>
      </c>
      <c r="S83" s="32" t="str">
        <f t="shared" si="23"/>
        <v/>
      </c>
      <c r="T83" s="33">
        <f t="shared" si="24"/>
        <v>1</v>
      </c>
      <c r="U83" s="31">
        <f t="shared" si="33"/>
        <v>44493</v>
      </c>
      <c r="V83" s="38">
        <f>VLOOKUP(U83,Skabelon!$A:$E,4,FALSE)</f>
        <v>0</v>
      </c>
      <c r="W83" s="38" t="str">
        <f>VLOOKUP(U83,Skabelon!$A:$E,5,FALSE)</f>
        <v>DD</v>
      </c>
      <c r="X83" s="59" t="s">
        <v>60</v>
      </c>
      <c r="Y83" s="32"/>
      <c r="Z83" s="33">
        <f t="shared" si="26"/>
        <v>4</v>
      </c>
      <c r="AA83" s="31">
        <f t="shared" si="34"/>
        <v>44524</v>
      </c>
      <c r="AB83" s="38">
        <f>VLOOKUP(AA83,Skabelon!$A:$E,4,FALSE)</f>
        <v>0</v>
      </c>
      <c r="AC83" s="38" t="str">
        <f>VLOOKUP(AA83,Skabelon!$A:$E,5,FALSE)</f>
        <v>DD</v>
      </c>
      <c r="AD83" s="25" t="str">
        <f>IF(ISERROR(VLOOKUP(AA83,'[1] '!$A$2:$B$28,2,FALSE)),"",VLOOKUP(AA83,'[1] '!$A$2:$B$28,2,FALSE))</f>
        <v/>
      </c>
      <c r="AE83" s="32" t="str">
        <f t="shared" si="27"/>
        <v/>
      </c>
      <c r="AF83" s="33">
        <f t="shared" si="28"/>
        <v>6</v>
      </c>
      <c r="AG83" s="31">
        <f t="shared" si="35"/>
        <v>44554</v>
      </c>
      <c r="AH83" s="35"/>
      <c r="AI83" s="38"/>
      <c r="AJ83" s="25"/>
      <c r="AK83" s="26" t="str">
        <f t="shared" si="29"/>
        <v/>
      </c>
    </row>
    <row r="84" spans="2:37" x14ac:dyDescent="0.25">
      <c r="B84" s="21">
        <f t="shared" si="18"/>
        <v>1</v>
      </c>
      <c r="C84" s="22">
        <f t="shared" si="30"/>
        <v>44402</v>
      </c>
      <c r="D84" s="38">
        <f>VLOOKUP(C84,Skabelon!$A:$E,4,FALSE)</f>
        <v>0</v>
      </c>
      <c r="E84" s="38" t="str">
        <f>VLOOKUP(C84,Skabelon!$A:$E,5,FALSE)</f>
        <v>TB</v>
      </c>
      <c r="F84" s="25" t="str">
        <f>IF(ISERROR(VLOOKUP(C84,'[1] '!$A$2:$B$28,2,FALSE)),"",VLOOKUP(C84,'[1] '!$A$2:$B$28,2,FALSE))</f>
        <v/>
      </c>
      <c r="G84" s="29"/>
      <c r="H84" s="30">
        <f t="shared" si="20"/>
        <v>4</v>
      </c>
      <c r="I84" s="31">
        <f t="shared" si="31"/>
        <v>44433</v>
      </c>
      <c r="J84" s="38">
        <f>VLOOKUP(I84,Skabelon!$A:$E,4,FALSE)</f>
        <v>0</v>
      </c>
      <c r="K84" s="38" t="str">
        <f>VLOOKUP(I84,Skabelon!$A:$E,5,FALSE)</f>
        <v>TB</v>
      </c>
      <c r="L84" s="25" t="str">
        <f>IF(ISERROR(VLOOKUP(I84,'[1] '!$A$2:$B$28,2,FALSE)),"",VLOOKUP(I84,'[1] '!$A$2:$B$28,2,FALSE))</f>
        <v/>
      </c>
      <c r="M84" s="32" t="str">
        <f t="shared" si="21"/>
        <v/>
      </c>
      <c r="N84" s="33">
        <f t="shared" si="22"/>
        <v>7</v>
      </c>
      <c r="O84" s="31">
        <f t="shared" si="32"/>
        <v>44464</v>
      </c>
      <c r="P84" s="38">
        <f>VLOOKUP(O84,Skabelon!$A:$E,4,FALSE)</f>
        <v>0</v>
      </c>
      <c r="Q84" s="38" t="str">
        <f>VLOOKUP(O84,Skabelon!$A:$E,5,FALSE)</f>
        <v>DD</v>
      </c>
      <c r="R84" s="25" t="str">
        <f>IF(ISERROR(VLOOKUP(O84,'[1] '!$A$2:$B$28,2,FALSE)),"",VLOOKUP(O84,'[1] '!$A$2:$B$28,2,FALSE))</f>
        <v/>
      </c>
      <c r="S84" s="32" t="str">
        <f t="shared" si="23"/>
        <v/>
      </c>
      <c r="T84" s="33">
        <f t="shared" si="24"/>
        <v>2</v>
      </c>
      <c r="U84" s="31">
        <f t="shared" si="33"/>
        <v>44494</v>
      </c>
      <c r="V84" s="38">
        <f>VLOOKUP(U84,Skabelon!$A:$E,4,FALSE)</f>
        <v>0</v>
      </c>
      <c r="W84" s="38" t="str">
        <f>VLOOKUP(U84,Skabelon!$A:$E,5,FALSE)</f>
        <v>DD</v>
      </c>
      <c r="X84" s="25" t="str">
        <f>IF(ISERROR(VLOOKUP(U84,'[1] '!$A$2:$B$28,2,FALSE)),"",VLOOKUP(U84,'[1] '!$A$2:$B$28,2,FALSE))</f>
        <v/>
      </c>
      <c r="Y84" s="32">
        <f t="shared" si="25"/>
        <v>43</v>
      </c>
      <c r="Z84" s="33">
        <f t="shared" si="26"/>
        <v>5</v>
      </c>
      <c r="AA84" s="31">
        <f t="shared" si="34"/>
        <v>44525</v>
      </c>
      <c r="AB84" s="38">
        <f>VLOOKUP(AA84,Skabelon!$A:$E,4,FALSE)</f>
        <v>0</v>
      </c>
      <c r="AC84" s="38" t="str">
        <f>VLOOKUP(AA84,Skabelon!$A:$E,5,FALSE)</f>
        <v>DD</v>
      </c>
      <c r="AD84" s="25" t="str">
        <f>IF(ISERROR(VLOOKUP(AA84,'[1] '!$A$2:$B$28,2,FALSE)),"",VLOOKUP(AA84,'[1] '!$A$2:$B$28,2,FALSE))</f>
        <v/>
      </c>
      <c r="AE84" s="32" t="str">
        <f t="shared" si="27"/>
        <v/>
      </c>
      <c r="AF84" s="33">
        <f t="shared" si="28"/>
        <v>7</v>
      </c>
      <c r="AG84" s="31">
        <f t="shared" si="35"/>
        <v>44555</v>
      </c>
      <c r="AH84" s="38"/>
      <c r="AI84" s="38"/>
      <c r="AJ84" s="43"/>
      <c r="AK84" s="26" t="str">
        <f t="shared" si="29"/>
        <v/>
      </c>
    </row>
    <row r="85" spans="2:37" x14ac:dyDescent="0.25">
      <c r="B85" s="21">
        <f t="shared" si="18"/>
        <v>2</v>
      </c>
      <c r="C85" s="22">
        <f t="shared" si="30"/>
        <v>44403</v>
      </c>
      <c r="D85" s="38">
        <f>VLOOKUP(C85,Skabelon!$A:$E,4,FALSE)</f>
        <v>0</v>
      </c>
      <c r="E85" s="38" t="str">
        <f>VLOOKUP(C85,Skabelon!$A:$E,5,FALSE)</f>
        <v>TB</v>
      </c>
      <c r="F85" s="25" t="str">
        <f>IF(ISERROR(VLOOKUP(C85,'[1] '!$A$2:$B$28,2,FALSE)),"",VLOOKUP(C85,'[1] '!$A$2:$B$28,2,FALSE))</f>
        <v/>
      </c>
      <c r="G85" s="29">
        <f t="shared" si="19"/>
        <v>30</v>
      </c>
      <c r="H85" s="30">
        <f t="shared" si="20"/>
        <v>5</v>
      </c>
      <c r="I85" s="31">
        <f t="shared" si="31"/>
        <v>44434</v>
      </c>
      <c r="J85" s="38">
        <f>VLOOKUP(I85,Skabelon!$A:$E,4,FALSE)</f>
        <v>0</v>
      </c>
      <c r="K85" s="38" t="str">
        <f>VLOOKUP(I85,Skabelon!$A:$E,5,FALSE)</f>
        <v>TB</v>
      </c>
      <c r="L85" s="25" t="str">
        <f>IF(ISERROR(VLOOKUP(I85,'[1] '!$A$2:$B$28,2,FALSE)),"",VLOOKUP(I85,'[1] '!$A$2:$B$28,2,FALSE))</f>
        <v/>
      </c>
      <c r="M85" s="32" t="str">
        <f t="shared" si="21"/>
        <v/>
      </c>
      <c r="N85" s="33">
        <f t="shared" si="22"/>
        <v>1</v>
      </c>
      <c r="O85" s="31">
        <f t="shared" si="32"/>
        <v>44465</v>
      </c>
      <c r="P85" s="38">
        <f>VLOOKUP(O85,Skabelon!$A:$E,4,FALSE)</f>
        <v>0</v>
      </c>
      <c r="Q85" s="38" t="str">
        <f>VLOOKUP(O85,Skabelon!$A:$E,5,FALSE)</f>
        <v>DD</v>
      </c>
      <c r="R85" s="25" t="str">
        <f>IF(ISERROR(VLOOKUP(O85,'[1] '!$A$2:$B$28,2,FALSE)),"",VLOOKUP(O85,'[1] '!$A$2:$B$28,2,FALSE))</f>
        <v/>
      </c>
      <c r="S85" s="32"/>
      <c r="T85" s="33">
        <f t="shared" si="24"/>
        <v>3</v>
      </c>
      <c r="U85" s="31">
        <f t="shared" si="33"/>
        <v>44495</v>
      </c>
      <c r="V85" s="38">
        <f>VLOOKUP(U85,Skabelon!$A:$E,4,FALSE)</f>
        <v>0</v>
      </c>
      <c r="W85" s="38" t="str">
        <f>VLOOKUP(U85,Skabelon!$A:$E,5,FALSE)</f>
        <v>DD</v>
      </c>
      <c r="X85" s="25" t="str">
        <f>IF(ISERROR(VLOOKUP(U85,'[1] '!$A$2:$B$28,2,FALSE)),"",VLOOKUP(U85,'[1] '!$A$2:$B$28,2,FALSE))</f>
        <v/>
      </c>
      <c r="Y85" s="32" t="str">
        <f t="shared" si="25"/>
        <v/>
      </c>
      <c r="Z85" s="33">
        <f t="shared" si="26"/>
        <v>6</v>
      </c>
      <c r="AA85" s="31">
        <f t="shared" si="34"/>
        <v>44526</v>
      </c>
      <c r="AB85" s="38">
        <f>VLOOKUP(AA85,Skabelon!$A:$E,4,FALSE)</f>
        <v>0</v>
      </c>
      <c r="AC85" s="38" t="str">
        <f>VLOOKUP(AA85,Skabelon!$A:$E,5,FALSE)</f>
        <v>CR</v>
      </c>
      <c r="AD85" s="25" t="str">
        <f>IF(ISERROR(VLOOKUP(AA85,'[1] '!$A$2:$B$28,2,FALSE)),"",VLOOKUP(AA85,'[1] '!$A$2:$B$28,2,FALSE))</f>
        <v/>
      </c>
      <c r="AE85" s="32" t="str">
        <f t="shared" si="27"/>
        <v/>
      </c>
      <c r="AF85" s="33">
        <f t="shared" si="28"/>
        <v>1</v>
      </c>
      <c r="AG85" s="31">
        <f t="shared" si="35"/>
        <v>44556</v>
      </c>
      <c r="AH85" s="38"/>
      <c r="AI85" s="38"/>
      <c r="AJ85" s="43"/>
      <c r="AK85" s="26"/>
    </row>
    <row r="86" spans="2:37" x14ac:dyDescent="0.25">
      <c r="B86" s="21">
        <f t="shared" si="18"/>
        <v>3</v>
      </c>
      <c r="C86" s="22">
        <f t="shared" si="30"/>
        <v>44404</v>
      </c>
      <c r="D86" s="38">
        <f>VLOOKUP(C86,Skabelon!$A:$E,4,FALSE)</f>
        <v>0</v>
      </c>
      <c r="E86" s="38" t="str">
        <f>VLOOKUP(C86,Skabelon!$A:$E,5,FALSE)</f>
        <v>TB</v>
      </c>
      <c r="F86" s="25" t="str">
        <f>IF(ISERROR(VLOOKUP(C86,'[1] '!$A$2:$B$28,2,FALSE)),"",VLOOKUP(C86,'[1] '!$A$2:$B$28,2,FALSE))</f>
        <v/>
      </c>
      <c r="G86" s="29" t="str">
        <f t="shared" si="19"/>
        <v/>
      </c>
      <c r="H86" s="30">
        <f t="shared" si="20"/>
        <v>6</v>
      </c>
      <c r="I86" s="31">
        <f t="shared" si="31"/>
        <v>44435</v>
      </c>
      <c r="J86" s="38">
        <f>VLOOKUP(I86,Skabelon!$A:$E,4,FALSE)</f>
        <v>0</v>
      </c>
      <c r="K86" s="38" t="str">
        <f>VLOOKUP(I86,Skabelon!$A:$E,5,FALSE)</f>
        <v>DD</v>
      </c>
      <c r="L86" s="25" t="str">
        <f>IF(ISERROR(VLOOKUP(I86,'[1] '!$A$2:$B$28,2,FALSE)),"",VLOOKUP(I86,'[1] '!$A$2:$B$28,2,FALSE))</f>
        <v/>
      </c>
      <c r="M86" s="32" t="str">
        <f t="shared" si="21"/>
        <v/>
      </c>
      <c r="N86" s="33">
        <f t="shared" si="22"/>
        <v>2</v>
      </c>
      <c r="O86" s="31">
        <f t="shared" si="32"/>
        <v>44466</v>
      </c>
      <c r="P86" s="38">
        <f>VLOOKUP(O86,Skabelon!$A:$E,4,FALSE)</f>
        <v>0</v>
      </c>
      <c r="Q86" s="38" t="str">
        <f>VLOOKUP(O86,Skabelon!$A:$E,5,FALSE)</f>
        <v>DD</v>
      </c>
      <c r="R86" s="25" t="str">
        <f>IF(ISERROR(VLOOKUP(O86,'[1] '!$A$2:$B$28,2,FALSE)),"",VLOOKUP(O86,'[1] '!$A$2:$B$28,2,FALSE))</f>
        <v/>
      </c>
      <c r="S86" s="32">
        <f t="shared" si="23"/>
        <v>39</v>
      </c>
      <c r="T86" s="33">
        <f t="shared" si="24"/>
        <v>4</v>
      </c>
      <c r="U86" s="31">
        <f t="shared" si="33"/>
        <v>44496</v>
      </c>
      <c r="V86" s="38">
        <f>VLOOKUP(U86,Skabelon!$A:$E,4,FALSE)</f>
        <v>0</v>
      </c>
      <c r="W86" s="38" t="str">
        <f>VLOOKUP(U86,Skabelon!$A:$E,5,FALSE)</f>
        <v>DD</v>
      </c>
      <c r="X86" s="25" t="str">
        <f>IF(ISERROR(VLOOKUP(U86,'[1] '!$A$2:$B$28,2,FALSE)),"",VLOOKUP(U86,'[1] '!$A$2:$B$28,2,FALSE))</f>
        <v/>
      </c>
      <c r="Y86" s="32" t="str">
        <f t="shared" si="25"/>
        <v/>
      </c>
      <c r="Z86" s="33">
        <f t="shared" si="26"/>
        <v>7</v>
      </c>
      <c r="AA86" s="31">
        <f t="shared" si="34"/>
        <v>44527</v>
      </c>
      <c r="AB86" s="38">
        <f>VLOOKUP(AA86,Skabelon!$A:$E,4,FALSE)</f>
        <v>0</v>
      </c>
      <c r="AC86" s="38" t="str">
        <f>VLOOKUP(AA86,Skabelon!$A:$E,5,FALSE)</f>
        <v>CR</v>
      </c>
      <c r="AD86" s="25" t="str">
        <f>IF(ISERROR(VLOOKUP(AA86,'[1] '!$A$2:$B$28,2,FALSE)),"",VLOOKUP(AA86,'[1] '!$A$2:$B$28,2,FALSE))</f>
        <v/>
      </c>
      <c r="AE86" s="32" t="str">
        <f t="shared" si="27"/>
        <v/>
      </c>
      <c r="AF86" s="33">
        <f t="shared" si="28"/>
        <v>2</v>
      </c>
      <c r="AG86" s="31">
        <f t="shared" si="35"/>
        <v>44557</v>
      </c>
      <c r="AH86" s="38"/>
      <c r="AI86" s="38"/>
      <c r="AJ86" s="25"/>
      <c r="AK86" s="26"/>
    </row>
    <row r="87" spans="2:37" x14ac:dyDescent="0.25">
      <c r="B87" s="21">
        <f t="shared" si="18"/>
        <v>4</v>
      </c>
      <c r="C87" s="22">
        <f t="shared" si="30"/>
        <v>44405</v>
      </c>
      <c r="D87" s="38">
        <f>VLOOKUP(C87,Skabelon!$A:$E,4,FALSE)</f>
        <v>0</v>
      </c>
      <c r="E87" s="38" t="str">
        <f>VLOOKUP(C87,Skabelon!$A:$E,5,FALSE)</f>
        <v>TB</v>
      </c>
      <c r="F87" s="25" t="str">
        <f>IF(ISERROR(VLOOKUP(C87,'[1] '!$A$2:$B$28,2,FALSE)),"",VLOOKUP(C87,'[1] '!$A$2:$B$28,2,FALSE))</f>
        <v/>
      </c>
      <c r="G87" s="29" t="str">
        <f t="shared" si="19"/>
        <v/>
      </c>
      <c r="H87" s="30">
        <f t="shared" si="20"/>
        <v>7</v>
      </c>
      <c r="I87" s="31">
        <f t="shared" si="31"/>
        <v>44436</v>
      </c>
      <c r="J87" s="38">
        <f>VLOOKUP(I87,Skabelon!$A:$E,4,FALSE)</f>
        <v>0</v>
      </c>
      <c r="K87" s="38" t="str">
        <f>VLOOKUP(I87,Skabelon!$A:$E,5,FALSE)</f>
        <v>DD</v>
      </c>
      <c r="L87" s="25" t="str">
        <f>IF(ISERROR(VLOOKUP(I87,'[1] '!$A$2:$B$28,2,FALSE)),"",VLOOKUP(I87,'[1] '!$A$2:$B$28,2,FALSE))</f>
        <v/>
      </c>
      <c r="M87" s="32" t="str">
        <f t="shared" si="21"/>
        <v/>
      </c>
      <c r="N87" s="33">
        <f t="shared" si="22"/>
        <v>3</v>
      </c>
      <c r="O87" s="31">
        <f t="shared" si="32"/>
        <v>44467</v>
      </c>
      <c r="P87" s="38">
        <f>VLOOKUP(O87,Skabelon!$A:$E,4,FALSE)</f>
        <v>0</v>
      </c>
      <c r="Q87" s="38" t="str">
        <f>VLOOKUP(O87,Skabelon!$A:$E,5,FALSE)</f>
        <v>DD</v>
      </c>
      <c r="R87" s="25" t="str">
        <f>IF(ISERROR(VLOOKUP(O87,'[1] '!$A$2:$B$28,2,FALSE)),"",VLOOKUP(O87,'[1] '!$A$2:$B$28,2,FALSE))</f>
        <v/>
      </c>
      <c r="S87" s="32" t="str">
        <f t="shared" si="23"/>
        <v/>
      </c>
      <c r="T87" s="33">
        <f t="shared" si="24"/>
        <v>5</v>
      </c>
      <c r="U87" s="31">
        <f t="shared" si="33"/>
        <v>44497</v>
      </c>
      <c r="V87" s="38">
        <f>VLOOKUP(U87,Skabelon!$A:$E,4,FALSE)</f>
        <v>0</v>
      </c>
      <c r="W87" s="38" t="str">
        <f>VLOOKUP(U87,Skabelon!$A:$E,5,FALSE)</f>
        <v>DD</v>
      </c>
      <c r="X87" s="25" t="str">
        <f>IF(ISERROR(VLOOKUP(U87,'[1] '!$A$2:$B$28,2,FALSE)),"",VLOOKUP(U87,'[1] '!$A$2:$B$28,2,FALSE))</f>
        <v/>
      </c>
      <c r="Y87" s="32" t="str">
        <f t="shared" si="25"/>
        <v/>
      </c>
      <c r="Z87" s="33">
        <f t="shared" si="26"/>
        <v>1</v>
      </c>
      <c r="AA87" s="31">
        <f t="shared" si="34"/>
        <v>44528</v>
      </c>
      <c r="AB87" s="38">
        <f>VLOOKUP(AA87,Skabelon!$A:$E,4,FALSE)</f>
        <v>0</v>
      </c>
      <c r="AC87" s="38" t="str">
        <f>VLOOKUP(AA87,Skabelon!$A:$E,5,FALSE)</f>
        <v>CR</v>
      </c>
      <c r="AD87" s="25" t="str">
        <f>IF(ISERROR(VLOOKUP(AA87,'[1] '!$A$2:$B$28,2,FALSE)),"",VLOOKUP(AA87,'[1] '!$A$2:$B$28,2,FALSE))</f>
        <v/>
      </c>
      <c r="AE87" s="32"/>
      <c r="AF87" s="33">
        <f t="shared" si="28"/>
        <v>3</v>
      </c>
      <c r="AG87" s="31">
        <f t="shared" si="35"/>
        <v>44558</v>
      </c>
      <c r="AH87" s="38"/>
      <c r="AI87" s="38"/>
      <c r="AJ87" s="25"/>
      <c r="AK87" s="26" t="str">
        <f t="shared" si="29"/>
        <v/>
      </c>
    </row>
    <row r="88" spans="2:37" x14ac:dyDescent="0.25">
      <c r="B88" s="21">
        <f>IF(C88="","",WEEKDAY(C88,1))</f>
        <v>5</v>
      </c>
      <c r="C88" s="22">
        <f>IF(C87="","",IF(DAY(C87)&gt;DAY(C87+1),"",C87+1))</f>
        <v>44406</v>
      </c>
      <c r="D88" s="38">
        <f>VLOOKUP(C88,Skabelon!$A:$E,4,FALSE)</f>
        <v>0</v>
      </c>
      <c r="E88" s="38" t="str">
        <f>VLOOKUP(C88,Skabelon!$A:$E,5,FALSE)</f>
        <v>TB</v>
      </c>
      <c r="F88" s="25" t="str">
        <f>IF(ISERROR(VLOOKUP(C88,'[1] '!$A$2:$B$28,2,FALSE)),"",VLOOKUP(C88,'[1] '!$A$2:$B$28,2,FALSE))</f>
        <v/>
      </c>
      <c r="G88" s="29" t="str">
        <f t="shared" si="19"/>
        <v/>
      </c>
      <c r="H88" s="30">
        <f>IF(I88="","",WEEKDAY(I88,1))</f>
        <v>1</v>
      </c>
      <c r="I88" s="31">
        <f>IF(I87="","",IF(DAY(I87)&gt;DAY(I87+1),"",I87+1))</f>
        <v>44437</v>
      </c>
      <c r="J88" s="38">
        <f>VLOOKUP(I88,Skabelon!$A:$E,4,FALSE)</f>
        <v>0</v>
      </c>
      <c r="K88" s="38" t="str">
        <f>VLOOKUP(I88,Skabelon!$A:$E,5,FALSE)</f>
        <v>DD</v>
      </c>
      <c r="L88" s="25" t="str">
        <f>IF(ISERROR(VLOOKUP(I88,'[1] '!$A$2:$B$28,2,FALSE)),"",VLOOKUP(I88,'[1] '!$A$2:$B$28,2,FALSE))</f>
        <v/>
      </c>
      <c r="M88" s="32"/>
      <c r="N88" s="33">
        <f>IF(O88="","",WEEKDAY(O88,1))</f>
        <v>4</v>
      </c>
      <c r="O88" s="31">
        <f>IF(O87="","",IF(DAY(O87)&gt;DAY(O87+1),"",O87+1))</f>
        <v>44468</v>
      </c>
      <c r="P88" s="38">
        <f>VLOOKUP(O88,Skabelon!$A:$E,4,FALSE)</f>
        <v>0</v>
      </c>
      <c r="Q88" s="38" t="str">
        <f>VLOOKUP(O88,Skabelon!$A:$E,5,FALSE)</f>
        <v>DD</v>
      </c>
      <c r="R88" s="25" t="str">
        <f>IF(ISERROR(VLOOKUP(O88,'[1] '!$A$2:$B$28,2,FALSE)),"",VLOOKUP(O88,'[1] '!$A$2:$B$28,2,FALSE))</f>
        <v/>
      </c>
      <c r="S88" s="32" t="str">
        <f t="shared" si="23"/>
        <v/>
      </c>
      <c r="T88" s="33">
        <f>IF(U88="","",WEEKDAY(U88,1))</f>
        <v>6</v>
      </c>
      <c r="U88" s="31">
        <f>IF(U87="","",IF(DAY(U87)&gt;DAY(U87+1),"",U87+1))</f>
        <v>44498</v>
      </c>
      <c r="V88" s="38">
        <f>VLOOKUP(U88,Skabelon!$A:$E,4,FALSE)</f>
        <v>0</v>
      </c>
      <c r="W88" s="38" t="str">
        <f>VLOOKUP(U88,Skabelon!$A:$E,5,FALSE)</f>
        <v>CR</v>
      </c>
      <c r="X88" s="25" t="str">
        <f>IF(ISERROR(VLOOKUP(U88,'[1] '!$A$2:$B$28,2,FALSE)),"",VLOOKUP(U88,'[1] '!$A$2:$B$28,2,FALSE))</f>
        <v/>
      </c>
      <c r="Y88" s="32" t="str">
        <f t="shared" si="25"/>
        <v/>
      </c>
      <c r="Z88" s="33">
        <f>IF(AA88="","",WEEKDAY(AA88,1))</f>
        <v>2</v>
      </c>
      <c r="AA88" s="31">
        <f>IF(AA87="","",IF(DAY(AA87)&gt;DAY(AA87+1),"",AA87+1))</f>
        <v>44529</v>
      </c>
      <c r="AB88" s="38">
        <f>VLOOKUP(AA88,Skabelon!$A:$E,4,FALSE)</f>
        <v>0</v>
      </c>
      <c r="AC88" s="38" t="str">
        <f>VLOOKUP(AA88,Skabelon!$A:$E,5,FALSE)</f>
        <v>CR</v>
      </c>
      <c r="AD88" s="25" t="str">
        <f>IF(ISERROR(VLOOKUP(AA88,'[1] '!$A$2:$B$28,2,FALSE)),"",VLOOKUP(AA88,'[1] '!$A$2:$B$28,2,FALSE))</f>
        <v/>
      </c>
      <c r="AE88" s="32">
        <f t="shared" si="27"/>
        <v>48</v>
      </c>
      <c r="AF88" s="33">
        <f>IF(AG88="","",WEEKDAY(AG88,1))</f>
        <v>4</v>
      </c>
      <c r="AG88" s="31">
        <f>IF(AG87="","",IF(DAY(AG87)&gt;DAY(AG87+1),"",AG87+1))</f>
        <v>44559</v>
      </c>
      <c r="AH88" s="38"/>
      <c r="AI88" s="38"/>
      <c r="AJ88" s="25"/>
      <c r="AK88" s="26" t="str">
        <f t="shared" si="29"/>
        <v/>
      </c>
    </row>
    <row r="89" spans="2:37" x14ac:dyDescent="0.25">
      <c r="B89" s="21">
        <f>IF(C89="","",WEEKDAY(C89,1))</f>
        <v>6</v>
      </c>
      <c r="C89" s="22">
        <f>IF(C88="","",IF(DAY(C88)&gt;DAY(C88+1),"",C88+1))</f>
        <v>44407</v>
      </c>
      <c r="D89" s="38">
        <f>VLOOKUP(C89,Skabelon!$A:$E,4,FALSE)</f>
        <v>0</v>
      </c>
      <c r="E89" s="38" t="str">
        <f>VLOOKUP(C89,Skabelon!$A:$E,5,FALSE)</f>
        <v>DD</v>
      </c>
      <c r="F89" s="25"/>
      <c r="G89" s="29" t="str">
        <f t="shared" si="19"/>
        <v/>
      </c>
      <c r="H89" s="30">
        <f>IF(I89="","",WEEKDAY(I89,1))</f>
        <v>2</v>
      </c>
      <c r="I89" s="31">
        <f>IF(I88="","",IF(DAY(I88)&gt;DAY(I88+1),"",I88+1))</f>
        <v>44438</v>
      </c>
      <c r="J89" s="38">
        <f>VLOOKUP(I89,Skabelon!$A:$E,4,FALSE)</f>
        <v>0</v>
      </c>
      <c r="K89" s="38" t="str">
        <f>VLOOKUP(I89,Skabelon!$A:$E,5,FALSE)</f>
        <v>DD</v>
      </c>
      <c r="L89" s="25" t="str">
        <f>IF(ISERROR(VLOOKUP(I89,'[1] '!$A$2:$B$28,2,FALSE)),"",VLOOKUP(I89,'[1] '!$A$2:$B$28,2,FALSE))</f>
        <v/>
      </c>
      <c r="M89" s="32">
        <f t="shared" si="21"/>
        <v>35</v>
      </c>
      <c r="N89" s="33">
        <f>IF(O89="","",WEEKDAY(O89,1))</f>
        <v>5</v>
      </c>
      <c r="O89" s="31">
        <f>IF(O88="","",IF(DAY(O88)&gt;DAY(O88+1),"",O88+1))</f>
        <v>44469</v>
      </c>
      <c r="P89" s="38">
        <f>VLOOKUP(O89,Skabelon!$A:$E,4,FALSE)</f>
        <v>0</v>
      </c>
      <c r="Q89" s="38" t="str">
        <f>VLOOKUP(O89,Skabelon!$A:$E,5,FALSE)</f>
        <v>DD</v>
      </c>
      <c r="R89" s="25" t="str">
        <f>IF(ISERROR(VLOOKUP(O89,'[1] '!$A$2:$B$28,2,FALSE)),"",VLOOKUP(O89,'[1] '!$A$2:$B$28,2,FALSE))</f>
        <v/>
      </c>
      <c r="S89" s="32" t="str">
        <f t="shared" si="23"/>
        <v/>
      </c>
      <c r="T89" s="33">
        <f>IF(U89="","",WEEKDAY(U89,1))</f>
        <v>7</v>
      </c>
      <c r="U89" s="31">
        <f>IF(U88="","",IF(DAY(U88)&gt;DAY(U88+1),"",U88+1))</f>
        <v>44499</v>
      </c>
      <c r="V89" s="38">
        <f>VLOOKUP(U89,Skabelon!$A:$E,4,FALSE)</f>
        <v>0</v>
      </c>
      <c r="W89" s="38" t="str">
        <f>VLOOKUP(U89,Skabelon!$A:$E,5,FALSE)</f>
        <v>CR</v>
      </c>
      <c r="X89" s="25" t="str">
        <f>IF(ISERROR(VLOOKUP(U89,'[1] '!$A$2:$B$28,2,FALSE)),"",VLOOKUP(U89,'[1] '!$A$2:$B$28,2,FALSE))</f>
        <v/>
      </c>
      <c r="Y89" s="32" t="str">
        <f t="shared" si="25"/>
        <v/>
      </c>
      <c r="Z89" s="33">
        <f>IF(AA89="","",WEEKDAY(AA89,1))</f>
        <v>3</v>
      </c>
      <c r="AA89" s="31">
        <f>IF(AA88="","",IF(DAY(AA88)&gt;DAY(AA88+1),"",AA88+1))</f>
        <v>44530</v>
      </c>
      <c r="AB89" s="38">
        <f>VLOOKUP(AA89,Skabelon!$A:$E,4,FALSE)</f>
        <v>0</v>
      </c>
      <c r="AC89" s="38" t="str">
        <f>VLOOKUP(AA89,Skabelon!$A:$E,5,FALSE)</f>
        <v>CR</v>
      </c>
      <c r="AD89" s="25" t="str">
        <f>IF(ISERROR(VLOOKUP(AA89,'[1] '!$A$2:$B$28,2,FALSE)),"",VLOOKUP(AA89,'[1] '!$A$2:$B$28,2,FALSE))</f>
        <v/>
      </c>
      <c r="AE89" s="32" t="str">
        <f t="shared" si="27"/>
        <v/>
      </c>
      <c r="AF89" s="33">
        <f>IF(AG89="","",WEEKDAY(AG89,1))</f>
        <v>5</v>
      </c>
      <c r="AG89" s="31">
        <f>IF(AG88="","",IF(DAY(AG88)&gt;DAY(AG88+1),"",AG88+1))</f>
        <v>44560</v>
      </c>
      <c r="AH89" s="38"/>
      <c r="AI89" s="38"/>
      <c r="AJ89" s="25"/>
      <c r="AK89" s="26" t="str">
        <f t="shared" si="29"/>
        <v/>
      </c>
    </row>
    <row r="90" spans="2:37" x14ac:dyDescent="0.25">
      <c r="B90" s="21">
        <f>IF(C90="","",WEEKDAY(C90,1))</f>
        <v>7</v>
      </c>
      <c r="C90" s="22">
        <f>IF(C89="","",IF(DAY(C89)&gt;DAY(C89+1),"",C89+1))</f>
        <v>44408</v>
      </c>
      <c r="D90" s="38">
        <f>VLOOKUP(C90,Skabelon!$A:$E,4,FALSE)</f>
        <v>0</v>
      </c>
      <c r="E90" s="38" t="str">
        <f>VLOOKUP(C90,Skabelon!$A:$E,5,FALSE)</f>
        <v>DD</v>
      </c>
      <c r="F90" s="25" t="str">
        <f>IF(ISERROR(VLOOKUP(C90,'[1] '!$A$2:$B$28,2,FALSE)),"",VLOOKUP(C90,'[1] '!$A$2:$B$28,2,FALSE))</f>
        <v/>
      </c>
      <c r="G90" s="29" t="str">
        <f t="shared" si="19"/>
        <v/>
      </c>
      <c r="H90" s="30">
        <f>IF(I90="","",WEEKDAY(I90,1))</f>
        <v>3</v>
      </c>
      <c r="I90" s="31">
        <f>IF(I89="","",IF(DAY(I89)&gt;DAY(I89+1),"",I89+1))</f>
        <v>44439</v>
      </c>
      <c r="J90" s="38">
        <f>VLOOKUP(I90,Skabelon!$A:$E,4,FALSE)</f>
        <v>0</v>
      </c>
      <c r="K90" s="38" t="str">
        <f>VLOOKUP(I90,Skabelon!$A:$E,5,FALSE)</f>
        <v>DD</v>
      </c>
      <c r="L90" s="25" t="str">
        <f>IF(ISERROR(VLOOKUP(I90,'[1] '!$A$2:$B$28,2,FALSE)),"",VLOOKUP(I90,'[1] '!$A$2:$B$28,2,FALSE))</f>
        <v/>
      </c>
      <c r="M90" s="32" t="str">
        <f t="shared" si="21"/>
        <v/>
      </c>
      <c r="N90" s="33" t="str">
        <f>IF(O90="","",WEEKDAY(O90,1))</f>
        <v/>
      </c>
      <c r="O90" s="31" t="str">
        <f>IF(O89="","",IF(DAY(O89)&gt;DAY(O89+1),"",O89+1))</f>
        <v/>
      </c>
      <c r="P90" s="38"/>
      <c r="Q90" s="38"/>
      <c r="R90" s="25" t="str">
        <f>IF(ISERROR(VLOOKUP(O90,'[1] '!$A$2:$B$28,2,FALSE)),"",VLOOKUP(O90,'[1] '!$A$2:$B$28,2,FALSE))</f>
        <v/>
      </c>
      <c r="S90" s="32" t="str">
        <f t="shared" si="23"/>
        <v/>
      </c>
      <c r="T90" s="33">
        <f>IF(U90="","",WEEKDAY(U90,1))</f>
        <v>1</v>
      </c>
      <c r="U90" s="31">
        <f>IF(U89="","",IF(DAY(U89)&gt;DAY(U89+1),"",U89+1))</f>
        <v>44500</v>
      </c>
      <c r="V90" s="38">
        <f>VLOOKUP(U90,Skabelon!$A:$E,4,FALSE)</f>
        <v>0</v>
      </c>
      <c r="W90" s="38" t="str">
        <f>VLOOKUP(U90,Skabelon!$A:$E,5,FALSE)</f>
        <v>CR</v>
      </c>
      <c r="X90" s="25" t="str">
        <f>IF(ISERROR(VLOOKUP(U90,'[1] '!$A$2:$B$28,2,FALSE)),"",VLOOKUP(U90,'[1] '!$A$2:$B$28,2,FALSE))</f>
        <v/>
      </c>
      <c r="Y90" s="32"/>
      <c r="Z90" s="33" t="str">
        <f>IF(AA90="","",WEEKDAY(AA90,1))</f>
        <v/>
      </c>
      <c r="AA90" s="31" t="str">
        <f>IF(AA89="","",IF(DAY(AA89)&gt;DAY(AA89+1),"",AA89+1))</f>
        <v/>
      </c>
      <c r="AB90" s="38"/>
      <c r="AC90" s="38"/>
      <c r="AD90" s="25" t="str">
        <f>IF(ISERROR(VLOOKUP(AA90,'[1] '!$A$2:$B$28,2,FALSE)),"",VLOOKUP(AA90,'[1] '!$A$2:$B$28,2,FALSE))</f>
        <v/>
      </c>
      <c r="AE90" s="32" t="str">
        <f t="shared" si="27"/>
        <v/>
      </c>
      <c r="AF90" s="33">
        <f>IF(AG90="","",WEEKDAY(AG90,1))</f>
        <v>6</v>
      </c>
      <c r="AG90" s="31">
        <f>IF(AG89="","",IF(DAY(AG89)&gt;DAY(AG89+1),"",AG89+1))</f>
        <v>44561</v>
      </c>
      <c r="AH90" s="38"/>
      <c r="AI90" s="38"/>
      <c r="AJ90" s="43" t="str">
        <f>IF(ISERROR(VLOOKUP(AG90,'[1] '!$A$2:$B$28,2,FALSE)),"",VLOOKUP(AG90,'[1] '!$A$2:$B$28,2,FALSE))</f>
        <v/>
      </c>
      <c r="AK90" s="26" t="str">
        <f t="shared" si="29"/>
        <v/>
      </c>
    </row>
    <row r="91" spans="2:37" x14ac:dyDescent="0.25">
      <c r="B91" s="50"/>
      <c r="C91" s="51"/>
      <c r="D91" s="51"/>
      <c r="E91" s="51"/>
      <c r="F91" s="51"/>
      <c r="G91" s="52" t="str">
        <f>NETWORKDAYS(MIN(C60:C90),MAX(C60:C90),'[1] '!$A$2:$A$14)&amp; " arbejdsdage ekskl. "&amp;COUNTIF(B60:B90,7)&amp; " lørdage"</f>
        <v>22 arbejdsdage ekskl. 5 lørdage</v>
      </c>
      <c r="H91" s="50"/>
      <c r="I91" s="51"/>
      <c r="J91" s="51"/>
      <c r="K91" s="51"/>
      <c r="L91" s="51"/>
      <c r="M91" s="52" t="str">
        <f>NETWORKDAYS(MIN(I60:I90),MAX(I60:I90),'[1] '!$A$2:$A$14)&amp; " arbejdsdage ekskl. "&amp;COUNTIF(H60:H90,7)&amp; " lørdage"</f>
        <v>22 arbejdsdage ekskl. 4 lørdage</v>
      </c>
      <c r="N91" s="50"/>
      <c r="O91" s="51"/>
      <c r="P91" s="51"/>
      <c r="Q91" s="51"/>
      <c r="R91" s="51"/>
      <c r="S91" s="52" t="str">
        <f>NETWORKDAYS(MIN(O60:O90),MAX(O60:O90),'[1] '!$A$2:$A$14)&amp; " arbejdsdage ekskl. "&amp;COUNTIF(N60:N90,7)&amp; " lørdage"</f>
        <v>22 arbejdsdage ekskl. 4 lørdage</v>
      </c>
      <c r="T91" s="50"/>
      <c r="U91" s="51"/>
      <c r="V91" s="53"/>
      <c r="W91" s="53"/>
      <c r="X91" s="51"/>
      <c r="Y91" s="52" t="str">
        <f>NETWORKDAYS(MIN(U60:U90),MAX(U60:U90),'[1] '!$A$2:$A$14)&amp; " arbejdsdage ekskl. "&amp;COUNTIF(T60:T90,7)&amp; " lørdage"</f>
        <v>21 arbejdsdage ekskl. 5 lørdage</v>
      </c>
      <c r="Z91" s="50"/>
      <c r="AA91" s="51"/>
      <c r="AB91" s="51"/>
      <c r="AC91" s="51"/>
      <c r="AD91" s="51"/>
      <c r="AE91" s="52" t="str">
        <f>NETWORKDAYS(MIN(AA60:AA90),MAX(AA60:AA90),'[1] '!$A$2:$A$14)&amp; " arbejdsdage ekskl. "&amp;COUNTIF(Z60:Z90,7)&amp; " lørdage"</f>
        <v>22 arbejdsdage ekskl. 4 lørdage</v>
      </c>
      <c r="AF91" s="50"/>
      <c r="AG91" s="51">
        <v>1</v>
      </c>
      <c r="AH91" s="51"/>
      <c r="AI91" s="51"/>
      <c r="AJ91" s="51"/>
      <c r="AK91" s="52" t="str">
        <f>NETWORKDAYS(MIN(AG60:AG90),MAX(AG60:AG90),'[1] '!$A$2:$A$14)&amp; " arbejdsdage ekskl. "&amp;COUNTIF(AF60:AF90,7)&amp; " lørdage"</f>
        <v>23 arbejdsdage ekskl. 4 lørdage</v>
      </c>
    </row>
    <row r="92" spans="2:37" ht="16.2" x14ac:dyDescent="0.3">
      <c r="B92" s="54"/>
    </row>
    <row r="96" spans="2:37" x14ac:dyDescent="0.25"/>
  </sheetData>
  <sheetProtection selectLockedCells="1" selectUnlockedCells="1"/>
  <mergeCells count="14">
    <mergeCell ref="Z55:AK56"/>
    <mergeCell ref="Z5:AK5"/>
    <mergeCell ref="AF58:AK58"/>
    <mergeCell ref="B58:G58"/>
    <mergeCell ref="H58:M58"/>
    <mergeCell ref="N58:S58"/>
    <mergeCell ref="T58:Y58"/>
    <mergeCell ref="Z58:AE58"/>
    <mergeCell ref="B7:G7"/>
    <mergeCell ref="H7:M7"/>
    <mergeCell ref="N7:S7"/>
    <mergeCell ref="T7:Y7"/>
    <mergeCell ref="Z7:AE7"/>
    <mergeCell ref="AF7:AK7"/>
  </mergeCells>
  <conditionalFormatting sqref="B9:C39 E9:G12 F13:G39 D12">
    <cfRule type="expression" dxfId="869" priority="967">
      <formula>$F9&lt;&gt;""</formula>
    </cfRule>
    <cfRule type="expression" dxfId="868" priority="980">
      <formula>$B9=1</formula>
    </cfRule>
  </conditionalFormatting>
  <conditionalFormatting sqref="H9:I16 M9 M30 H37:M39 H18:I24 M16:M17 L26:M29 L18:M24 H26:I36 L31:M36 L10:M15">
    <cfRule type="expression" dxfId="867" priority="966">
      <formula>$L9&lt;&gt;""</formula>
    </cfRule>
    <cfRule type="expression" dxfId="866" priority="979">
      <formula>$H9=1</formula>
    </cfRule>
  </conditionalFormatting>
  <conditionalFormatting sqref="S16:S17 S23:S24 S30:S31 N9:O39 R32:S39 R25:S29 R9:S15 R18:S22">
    <cfRule type="expression" dxfId="865" priority="965">
      <formula>$R9&lt;&gt;""</formula>
    </cfRule>
    <cfRule type="expression" dxfId="864" priority="978">
      <formula>$N9=1</formula>
    </cfRule>
  </conditionalFormatting>
  <conditionalFormatting sqref="T9:U9 X9:Y9 T10:Y10 T29:Y33 T26:Y26 T11:W11 Y11 Y13:Y14 T35:Y37 T34:W34 Y34 T39:Y39 T38:U38 W38:Y38 T12:Y12 T13:W14 T20:W25 Y20:Y25 T27:W28 Y27:Y28 T15:Y19">
    <cfRule type="expression" dxfId="863" priority="964">
      <formula>$X9&lt;&gt;""</formula>
    </cfRule>
    <cfRule type="expression" dxfId="862" priority="977">
      <formula>$T9=1</formula>
    </cfRule>
  </conditionalFormatting>
  <conditionalFormatting sqref="AE11:AE12 AE32 AE39 AE18:AE19 AD9:AE10 Z9:AA15 AE16 AE26:AE27 Z26:AA39 Z17:AA24 AD20:AE24 AD28:AE31 AD17:AE17 AD13:AE15 AD33:AE38">
    <cfRule type="expression" dxfId="861" priority="963">
      <formula>$AD9&lt;&gt;""</formula>
    </cfRule>
    <cfRule type="expression" dxfId="860" priority="976">
      <formula>$Z9=1</formula>
    </cfRule>
  </conditionalFormatting>
  <conditionalFormatting sqref="AJ10:AK14 AK15 AK9 AF39:AK39 AF38:AG38 AK38 AJ16:AK21 AK35:AK36 AK22:AK32 AF35:AG36 AF9:AG32">
    <cfRule type="expression" dxfId="859" priority="962">
      <formula>$AJ9&lt;&gt;""</formula>
    </cfRule>
    <cfRule type="expression" dxfId="858" priority="975">
      <formula>$AF9=1</formula>
    </cfRule>
  </conditionalFormatting>
  <conditionalFormatting sqref="B9:C39 E9:E12 D12">
    <cfRule type="expression" dxfId="857" priority="974">
      <formula>$B9=7</formula>
    </cfRule>
  </conditionalFormatting>
  <conditionalFormatting sqref="H37:K39 H9:I36">
    <cfRule type="expression" dxfId="856" priority="973">
      <formula>$H9=7</formula>
    </cfRule>
  </conditionalFormatting>
  <conditionalFormatting sqref="N9:O39">
    <cfRule type="expression" dxfId="855" priority="972">
      <formula>$N9=7</formula>
    </cfRule>
  </conditionalFormatting>
  <conditionalFormatting sqref="T9:U9 T39:W39 T38:U38 W38 T10:W37">
    <cfRule type="expression" dxfId="854" priority="971">
      <formula>$T9=7</formula>
    </cfRule>
  </conditionalFormatting>
  <conditionalFormatting sqref="Z9:AA39">
    <cfRule type="expression" dxfId="853" priority="970">
      <formula>$Z9=7</formula>
    </cfRule>
  </conditionalFormatting>
  <conditionalFormatting sqref="AF39:AI39 AF9:AG38">
    <cfRule type="expression" dxfId="852" priority="969">
      <formula>$AF9=7</formula>
    </cfRule>
  </conditionalFormatting>
  <conditionalFormatting sqref="AF39 H26:H39 H9:H16 H18:H24 Z26:Z39 Z9:Z15 Z17:Z24 AF35:AF36 AF9:AF32">
    <cfRule type="expression" dxfId="851" priority="968">
      <formula>OR(H9=1,L9&lt;&gt;"")</formula>
    </cfRule>
  </conditionalFormatting>
  <conditionalFormatting sqref="B9:B39 N9:N39 T9:T39">
    <cfRule type="expression" dxfId="850" priority="961">
      <formula>OR(B9=1,F9&lt;&gt;"")</formula>
    </cfRule>
  </conditionalFormatting>
  <conditionalFormatting sqref="D9:D12">
    <cfRule type="expression" dxfId="849" priority="958">
      <formula>$R9&lt;&gt;""</formula>
    </cfRule>
    <cfRule type="expression" dxfId="848" priority="960">
      <formula>$N9=1</formula>
    </cfRule>
  </conditionalFormatting>
  <conditionalFormatting sqref="D9:D12">
    <cfRule type="expression" dxfId="847" priority="959">
      <formula>$N9=7</formula>
    </cfRule>
  </conditionalFormatting>
  <conditionalFormatting sqref="V9:W9">
    <cfRule type="expression" dxfId="846" priority="955">
      <formula>$R9&lt;&gt;""</formula>
    </cfRule>
    <cfRule type="expression" dxfId="845" priority="957">
      <formula>$N9=1</formula>
    </cfRule>
  </conditionalFormatting>
  <conditionalFormatting sqref="V9:W9">
    <cfRule type="expression" dxfId="844" priority="956">
      <formula>$N9=7</formula>
    </cfRule>
  </conditionalFormatting>
  <conditionalFormatting sqref="L16">
    <cfRule type="expression" dxfId="840" priority="926">
      <formula>$F16&lt;&gt;""</formula>
    </cfRule>
    <cfRule type="expression" dxfId="839" priority="927">
      <formula>$B16=1</formula>
    </cfRule>
  </conditionalFormatting>
  <conditionalFormatting sqref="L9">
    <cfRule type="expression" dxfId="838" priority="924">
      <formula>$F9&lt;&gt;""</formula>
    </cfRule>
    <cfRule type="expression" dxfId="837" priority="925">
      <formula>$B9=1</formula>
    </cfRule>
  </conditionalFormatting>
  <conditionalFormatting sqref="R16">
    <cfRule type="expression" dxfId="836" priority="922">
      <formula>$F16&lt;&gt;""</formula>
    </cfRule>
    <cfRule type="expression" dxfId="835" priority="923">
      <formula>$B16=1</formula>
    </cfRule>
  </conditionalFormatting>
  <conditionalFormatting sqref="R17">
    <cfRule type="expression" dxfId="834" priority="920">
      <formula>$F17&lt;&gt;""</formula>
    </cfRule>
    <cfRule type="expression" dxfId="833" priority="921">
      <formula>$B17=1</formula>
    </cfRule>
  </conditionalFormatting>
  <conditionalFormatting sqref="R23">
    <cfRule type="expression" dxfId="832" priority="918">
      <formula>$F23&lt;&gt;""</formula>
    </cfRule>
    <cfRule type="expression" dxfId="831" priority="919">
      <formula>$B23=1</formula>
    </cfRule>
  </conditionalFormatting>
  <conditionalFormatting sqref="R24">
    <cfRule type="expression" dxfId="830" priority="916">
      <formula>$F24&lt;&gt;""</formula>
    </cfRule>
    <cfRule type="expression" dxfId="829" priority="917">
      <formula>$B24=1</formula>
    </cfRule>
  </conditionalFormatting>
  <conditionalFormatting sqref="R30">
    <cfRule type="expression" dxfId="828" priority="914">
      <formula>$F30&lt;&gt;""</formula>
    </cfRule>
    <cfRule type="expression" dxfId="827" priority="915">
      <formula>$B30=1</formula>
    </cfRule>
  </conditionalFormatting>
  <conditionalFormatting sqref="R31">
    <cfRule type="expression" dxfId="826" priority="912">
      <formula>$F31&lt;&gt;""</formula>
    </cfRule>
    <cfRule type="expression" dxfId="825" priority="913">
      <formula>$B31=1</formula>
    </cfRule>
  </conditionalFormatting>
  <conditionalFormatting sqref="L30">
    <cfRule type="expression" dxfId="824" priority="910">
      <formula>$F30&lt;&gt;""</formula>
    </cfRule>
    <cfRule type="expression" dxfId="823" priority="911">
      <formula>$B30=1</formula>
    </cfRule>
  </conditionalFormatting>
  <conditionalFormatting sqref="X27">
    <cfRule type="expression" dxfId="822" priority="908">
      <formula>$F27&lt;&gt;""</formula>
    </cfRule>
    <cfRule type="expression" dxfId="821" priority="909">
      <formula>$B27=1</formula>
    </cfRule>
  </conditionalFormatting>
  <conditionalFormatting sqref="X20">
    <cfRule type="expression" dxfId="820" priority="906">
      <formula>$F20&lt;&gt;""</formula>
    </cfRule>
    <cfRule type="expression" dxfId="819" priority="907">
      <formula>$B20=1</formula>
    </cfRule>
  </conditionalFormatting>
  <conditionalFormatting sqref="AD11">
    <cfRule type="expression" dxfId="818" priority="904">
      <formula>$F11&lt;&gt;""</formula>
    </cfRule>
    <cfRule type="expression" dxfId="817" priority="905">
      <formula>$B11=1</formula>
    </cfRule>
  </conditionalFormatting>
  <conditionalFormatting sqref="AD12">
    <cfRule type="expression" dxfId="816" priority="902">
      <formula>$F12&lt;&gt;""</formula>
    </cfRule>
    <cfRule type="expression" dxfId="815" priority="903">
      <formula>$B12=1</formula>
    </cfRule>
  </conditionalFormatting>
  <conditionalFormatting sqref="X11">
    <cfRule type="expression" dxfId="814" priority="900">
      <formula>$F11&lt;&gt;""</formula>
    </cfRule>
    <cfRule type="expression" dxfId="813" priority="901">
      <formula>$B11=1</formula>
    </cfRule>
  </conditionalFormatting>
  <conditionalFormatting sqref="X13">
    <cfRule type="expression" dxfId="812" priority="898">
      <formula>$F13&lt;&gt;""</formula>
    </cfRule>
    <cfRule type="expression" dxfId="811" priority="899">
      <formula>$B13=1</formula>
    </cfRule>
  </conditionalFormatting>
  <conditionalFormatting sqref="X14">
    <cfRule type="expression" dxfId="810" priority="896">
      <formula>$F14&lt;&gt;""</formula>
    </cfRule>
    <cfRule type="expression" dxfId="809" priority="897">
      <formula>$B14=1</formula>
    </cfRule>
  </conditionalFormatting>
  <conditionalFormatting sqref="X34">
    <cfRule type="expression" dxfId="808" priority="894">
      <formula>$F34&lt;&gt;""</formula>
    </cfRule>
    <cfRule type="expression" dxfId="807" priority="895">
      <formula>$B34=1</formula>
    </cfRule>
  </conditionalFormatting>
  <conditionalFormatting sqref="AD32">
    <cfRule type="expression" dxfId="806" priority="892">
      <formula>$F32&lt;&gt;""</formula>
    </cfRule>
    <cfRule type="expression" dxfId="805" priority="893">
      <formula>$B32=1</formula>
    </cfRule>
  </conditionalFormatting>
  <conditionalFormatting sqref="AD39">
    <cfRule type="expression" dxfId="804" priority="890">
      <formula>$F39&lt;&gt;""</formula>
    </cfRule>
    <cfRule type="expression" dxfId="803" priority="891">
      <formula>$B39=1</formula>
    </cfRule>
  </conditionalFormatting>
  <conditionalFormatting sqref="AJ36">
    <cfRule type="expression" dxfId="802" priority="888">
      <formula>$F36&lt;&gt;""</formula>
    </cfRule>
    <cfRule type="expression" dxfId="801" priority="889">
      <formula>$B36=1</formula>
    </cfRule>
  </conditionalFormatting>
  <conditionalFormatting sqref="AJ35">
    <cfRule type="expression" dxfId="800" priority="886">
      <formula>$F35&lt;&gt;""</formula>
    </cfRule>
    <cfRule type="expression" dxfId="799" priority="887">
      <formula>$B35=1</formula>
    </cfRule>
  </conditionalFormatting>
  <conditionalFormatting sqref="AJ33">
    <cfRule type="expression" dxfId="798" priority="884">
      <formula>$F34&lt;&gt;""</formula>
    </cfRule>
    <cfRule type="expression" dxfId="797" priority="885">
      <formula>$B34=1</formula>
    </cfRule>
  </conditionalFormatting>
  <conditionalFormatting sqref="AJ30">
    <cfRule type="expression" dxfId="796" priority="880">
      <formula>$F30&lt;&gt;""</formula>
    </cfRule>
    <cfRule type="expression" dxfId="795" priority="881">
      <formula>$B30=1</formula>
    </cfRule>
  </conditionalFormatting>
  <conditionalFormatting sqref="AJ31">
    <cfRule type="expression" dxfId="794" priority="878">
      <formula>$F31&lt;&gt;""</formula>
    </cfRule>
    <cfRule type="expression" dxfId="793" priority="879">
      <formula>$B31=1</formula>
    </cfRule>
  </conditionalFormatting>
  <conditionalFormatting sqref="AJ32">
    <cfRule type="expression" dxfId="792" priority="876">
      <formula>$F32&lt;&gt;""</formula>
    </cfRule>
    <cfRule type="expression" dxfId="791" priority="877">
      <formula>$B32=1</formula>
    </cfRule>
  </conditionalFormatting>
  <conditionalFormatting sqref="AJ29">
    <cfRule type="expression" dxfId="790" priority="874">
      <formula>$F29&lt;&gt;""</formula>
    </cfRule>
    <cfRule type="expression" dxfId="789" priority="875">
      <formula>$B29=1</formula>
    </cfRule>
  </conditionalFormatting>
  <conditionalFormatting sqref="AJ27:AJ28">
    <cfRule type="expression" dxfId="788" priority="872">
      <formula>$F27&lt;&gt;""</formula>
    </cfRule>
    <cfRule type="expression" dxfId="787" priority="873">
      <formula>$B27=1</formula>
    </cfRule>
  </conditionalFormatting>
  <conditionalFormatting sqref="AJ26">
    <cfRule type="expression" dxfId="786" priority="870">
      <formula>$F26&lt;&gt;""</formula>
    </cfRule>
    <cfRule type="expression" dxfId="785" priority="871">
      <formula>$B26=1</formula>
    </cfRule>
  </conditionalFormatting>
  <conditionalFormatting sqref="AJ25">
    <cfRule type="expression" dxfId="784" priority="868">
      <formula>$F25&lt;&gt;""</formula>
    </cfRule>
    <cfRule type="expression" dxfId="783" priority="869">
      <formula>$B25=1</formula>
    </cfRule>
  </conditionalFormatting>
  <conditionalFormatting sqref="AJ24">
    <cfRule type="expression" dxfId="782" priority="866">
      <formula>$F24&lt;&gt;""</formula>
    </cfRule>
    <cfRule type="expression" dxfId="781" priority="867">
      <formula>$B24=1</formula>
    </cfRule>
  </conditionalFormatting>
  <conditionalFormatting sqref="AJ23">
    <cfRule type="expression" dxfId="780" priority="864">
      <formula>$F23&lt;&gt;""</formula>
    </cfRule>
    <cfRule type="expression" dxfId="779" priority="865">
      <formula>$B23=1</formula>
    </cfRule>
  </conditionalFormatting>
  <conditionalFormatting sqref="AJ22">
    <cfRule type="expression" dxfId="778" priority="862">
      <formula>$F22&lt;&gt;""</formula>
    </cfRule>
    <cfRule type="expression" dxfId="777" priority="863">
      <formula>$B22=1</formula>
    </cfRule>
  </conditionalFormatting>
  <conditionalFormatting sqref="AJ15">
    <cfRule type="expression" dxfId="776" priority="860">
      <formula>$F15&lt;&gt;""</formula>
    </cfRule>
    <cfRule type="expression" dxfId="775" priority="861">
      <formula>$B15=1</formula>
    </cfRule>
  </conditionalFormatting>
  <conditionalFormatting sqref="AD18">
    <cfRule type="expression" dxfId="774" priority="858">
      <formula>$F18&lt;&gt;""</formula>
    </cfRule>
    <cfRule type="expression" dxfId="773" priority="859">
      <formula>$B18=1</formula>
    </cfRule>
  </conditionalFormatting>
  <conditionalFormatting sqref="AD16">
    <cfRule type="expression" dxfId="772" priority="856">
      <formula>$F25&lt;&gt;""</formula>
    </cfRule>
    <cfRule type="expression" dxfId="771" priority="857">
      <formula>$B25=1</formula>
    </cfRule>
  </conditionalFormatting>
  <conditionalFormatting sqref="AD26">
    <cfRule type="expression" dxfId="770" priority="854">
      <formula>$F26&lt;&gt;""</formula>
    </cfRule>
    <cfRule type="expression" dxfId="769" priority="855">
      <formula>$B26=1</formula>
    </cfRule>
  </conditionalFormatting>
  <conditionalFormatting sqref="AD27">
    <cfRule type="expression" dxfId="768" priority="852">
      <formula>$F27&lt;&gt;""</formula>
    </cfRule>
    <cfRule type="expression" dxfId="767" priority="853">
      <formula>$B27=1</formula>
    </cfRule>
  </conditionalFormatting>
  <conditionalFormatting sqref="AJ9">
    <cfRule type="expression" dxfId="766" priority="850">
      <formula>$F9&lt;&gt;""</formula>
    </cfRule>
    <cfRule type="expression" dxfId="765" priority="851">
      <formula>$B9=1</formula>
    </cfRule>
  </conditionalFormatting>
  <conditionalFormatting sqref="AD19">
    <cfRule type="expression" dxfId="764" priority="848">
      <formula>$F19&lt;&gt;""</formula>
    </cfRule>
    <cfRule type="expression" dxfId="763" priority="849">
      <formula>$B19=1</formula>
    </cfRule>
  </conditionalFormatting>
  <conditionalFormatting sqref="V38">
    <cfRule type="expression" dxfId="759" priority="824">
      <formula>$X38&lt;&gt;""</formula>
    </cfRule>
    <cfRule type="expression" dxfId="758" priority="826">
      <formula>$T38=1</formula>
    </cfRule>
  </conditionalFormatting>
  <conditionalFormatting sqref="V38">
    <cfRule type="expression" dxfId="757" priority="825">
      <formula>$T38=7</formula>
    </cfRule>
  </conditionalFormatting>
  <conditionalFormatting sqref="X21:X25">
    <cfRule type="expression" dxfId="753" priority="819">
      <formula>$F21&lt;&gt;""</formula>
    </cfRule>
    <cfRule type="expression" dxfId="752" priority="820">
      <formula>$B21=1</formula>
    </cfRule>
  </conditionalFormatting>
  <conditionalFormatting sqref="X28">
    <cfRule type="expression" dxfId="751" priority="817">
      <formula>$F28&lt;&gt;""</formula>
    </cfRule>
    <cfRule type="expression" dxfId="750" priority="818">
      <formula>$B28=1</formula>
    </cfRule>
  </conditionalFormatting>
  <conditionalFormatting sqref="AJ37">
    <cfRule type="expression" dxfId="749" priority="984">
      <formula>$AJ37&lt;&gt;""</formula>
    </cfRule>
    <cfRule type="expression" dxfId="748" priority="985">
      <formula>$AF38=1</formula>
    </cfRule>
  </conditionalFormatting>
  <conditionalFormatting sqref="AK37 AF37:AG37">
    <cfRule type="expression" dxfId="747" priority="986">
      <formula>#REF!&lt;&gt;""</formula>
    </cfRule>
    <cfRule type="expression" dxfId="746" priority="987">
      <formula>$AF37=1</formula>
    </cfRule>
  </conditionalFormatting>
  <conditionalFormatting sqref="AF38 AF34">
    <cfRule type="expression" dxfId="745" priority="988">
      <formula>OR(AF34=1,AJ33&lt;&gt;"")</formula>
    </cfRule>
  </conditionalFormatting>
  <conditionalFormatting sqref="AF37">
    <cfRule type="expression" dxfId="744" priority="989">
      <formula>OR(AF37=1,#REF!&lt;&gt;"")</formula>
    </cfRule>
  </conditionalFormatting>
  <conditionalFormatting sqref="D10:D12">
    <cfRule type="cellIs" dxfId="743" priority="816" operator="equal">
      <formula>"CL"</formula>
    </cfRule>
  </conditionalFormatting>
  <conditionalFormatting sqref="M25:O25 AE25:AG25 B9:I12 B40:AK40 AK34 F37:O39 F13:I36 L26:O36 L9:O24 AD9:AG24 AD39:AK39 AD26:AG38 AJ35:AK38 AJ9:AK33 B13:C39 R9:AA39">
    <cfRule type="cellIs" dxfId="742" priority="806" operator="equal">
      <formula>"CR"</formula>
    </cfRule>
    <cfRule type="cellIs" dxfId="741" priority="807" operator="equal">
      <formula>"TB"</formula>
    </cfRule>
    <cfRule type="cellIs" dxfId="740" priority="808" operator="equal">
      <formula>"DD"</formula>
    </cfRule>
    <cfRule type="cellIs" dxfId="739" priority="809" operator="equal">
      <formula>"KR"</formula>
    </cfRule>
    <cfRule type="cellIs" dxfId="738" priority="810" operator="equal">
      <formula>"AM"</formula>
    </cfRule>
    <cfRule type="cellIs" dxfId="737" priority="811" operator="equal">
      <formula>"TK"</formula>
    </cfRule>
    <cfRule type="cellIs" dxfId="736" priority="812" operator="equal">
      <formula>"TH"</formula>
    </cfRule>
    <cfRule type="cellIs" dxfId="735" priority="813" operator="equal">
      <formula>"SML"</formula>
    </cfRule>
    <cfRule type="cellIs" dxfId="734" priority="814" operator="equal">
      <formula>"MB"</formula>
    </cfRule>
    <cfRule type="cellIs" dxfId="733" priority="815" operator="equal">
      <formula>"CL"</formula>
    </cfRule>
  </conditionalFormatting>
  <conditionalFormatting sqref="V9">
    <cfRule type="expression" dxfId="729" priority="788">
      <formula>$AD9&lt;&gt;""</formula>
    </cfRule>
    <cfRule type="expression" dxfId="728" priority="790">
      <formula>$Z9=1</formula>
    </cfRule>
  </conditionalFormatting>
  <conditionalFormatting sqref="V9">
    <cfRule type="expression" dxfId="727" priority="789">
      <formula>$Z9=7</formula>
    </cfRule>
  </conditionalFormatting>
  <conditionalFormatting sqref="V10:V12">
    <cfRule type="expression" dxfId="726" priority="785">
      <formula>$X10&lt;&gt;""</formula>
    </cfRule>
    <cfRule type="expression" dxfId="725" priority="787">
      <formula>$T10=1</formula>
    </cfRule>
  </conditionalFormatting>
  <conditionalFormatting sqref="V10:V12">
    <cfRule type="expression" dxfId="724" priority="786">
      <formula>$T10=7</formula>
    </cfRule>
  </conditionalFormatting>
  <conditionalFormatting sqref="V24">
    <cfRule type="expression" dxfId="723" priority="782">
      <formula>$X24&lt;&gt;""</formula>
    </cfRule>
    <cfRule type="expression" dxfId="722" priority="784">
      <formula>$T24=1</formula>
    </cfRule>
  </conditionalFormatting>
  <conditionalFormatting sqref="V24">
    <cfRule type="expression" dxfId="721" priority="783">
      <formula>$T24=7</formula>
    </cfRule>
  </conditionalFormatting>
  <conditionalFormatting sqref="V25">
    <cfRule type="expression" dxfId="720" priority="779">
      <formula>$AJ25&lt;&gt;""</formula>
    </cfRule>
    <cfRule type="expression" dxfId="719" priority="781">
      <formula>$AF25=1</formula>
    </cfRule>
  </conditionalFormatting>
  <conditionalFormatting sqref="V25">
    <cfRule type="expression" dxfId="718" priority="780">
      <formula>$AF25=7</formula>
    </cfRule>
  </conditionalFormatting>
  <conditionalFormatting sqref="V26">
    <cfRule type="expression" dxfId="717" priority="776">
      <formula>$X26&lt;&gt;""</formula>
    </cfRule>
    <cfRule type="expression" dxfId="716" priority="778">
      <formula>$T26=1</formula>
    </cfRule>
  </conditionalFormatting>
  <conditionalFormatting sqref="V26">
    <cfRule type="expression" dxfId="715" priority="777">
      <formula>$T26=7</formula>
    </cfRule>
  </conditionalFormatting>
  <conditionalFormatting sqref="V31:V38">
    <cfRule type="expression" dxfId="714" priority="773">
      <formula>$AD31&lt;&gt;""</formula>
    </cfRule>
    <cfRule type="expression" dxfId="713" priority="775">
      <formula>$Z31=1</formula>
    </cfRule>
  </conditionalFormatting>
  <conditionalFormatting sqref="V31:V38">
    <cfRule type="expression" dxfId="712" priority="774">
      <formula>$Z31=7</formula>
    </cfRule>
  </conditionalFormatting>
  <conditionalFormatting sqref="V27:V30">
    <cfRule type="expression" dxfId="711" priority="770">
      <formula>$AJ27&lt;&gt;""</formula>
    </cfRule>
    <cfRule type="expression" dxfId="710" priority="772">
      <formula>$AF27=1</formula>
    </cfRule>
  </conditionalFormatting>
  <conditionalFormatting sqref="V27:V30">
    <cfRule type="expression" dxfId="709" priority="771">
      <formula>$AF27=7</formula>
    </cfRule>
  </conditionalFormatting>
  <conditionalFormatting sqref="AH39">
    <cfRule type="expression" dxfId="681" priority="694">
      <formula>$L39&lt;&gt;""</formula>
    </cfRule>
    <cfRule type="expression" dxfId="680" priority="696">
      <formula>$H39=1</formula>
    </cfRule>
  </conditionalFormatting>
  <conditionalFormatting sqref="AH39">
    <cfRule type="expression" dxfId="679" priority="695">
      <formula>$H39=7</formula>
    </cfRule>
  </conditionalFormatting>
  <conditionalFormatting sqref="AH39">
    <cfRule type="expression" dxfId="678" priority="691">
      <formula>$X39&lt;&gt;""</formula>
    </cfRule>
    <cfRule type="expression" dxfId="677" priority="693">
      <formula>$T39=1</formula>
    </cfRule>
  </conditionalFormatting>
  <conditionalFormatting sqref="AH39">
    <cfRule type="expression" dxfId="676" priority="692">
      <formula>$T39=7</formula>
    </cfRule>
  </conditionalFormatting>
  <conditionalFormatting sqref="AD13">
    <cfRule type="cellIs" dxfId="675" priority="690" operator="equal">
      <formula>$D$10</formula>
    </cfRule>
  </conditionalFormatting>
  <conditionalFormatting sqref="M25:O25 AE25:AG25 B9:I12 B40:AK40 AK33:AK34 F37:O39 F13:I36 L26:O36 L9:O24 AD9:AG24 AD39:AK39 AJ33 AD26:AG38 AJ35:AK38 AJ9:AK32 B13:C39 R9:AA39">
    <cfRule type="containsText" dxfId="674" priority="689" operator="containsText" text="AM">
      <formula>NOT(ISERROR(SEARCH("AM",B9)))</formula>
    </cfRule>
  </conditionalFormatting>
  <conditionalFormatting sqref="G60:G90 B60:C90">
    <cfRule type="expression" dxfId="673" priority="685">
      <formula>$F60&lt;&gt;""</formula>
    </cfRule>
    <cfRule type="expression" dxfId="672" priority="688">
      <formula>$B60=1</formula>
    </cfRule>
  </conditionalFormatting>
  <conditionalFormatting sqref="B60:C90">
    <cfRule type="expression" dxfId="671" priority="687">
      <formula>$B60=7</formula>
    </cfRule>
  </conditionalFormatting>
  <conditionalFormatting sqref="B60:B90">
    <cfRule type="expression" dxfId="670" priority="686">
      <formula>OR(B60=1,F60&lt;&gt;"")</formula>
    </cfRule>
  </conditionalFormatting>
  <conditionalFormatting sqref="M60:M90 H60:I90">
    <cfRule type="expression" dxfId="669" priority="681">
      <formula>$L60&lt;&gt;""</formula>
    </cfRule>
    <cfRule type="expression" dxfId="668" priority="684">
      <formula>$H60=1</formula>
    </cfRule>
  </conditionalFormatting>
  <conditionalFormatting sqref="H60:I90">
    <cfRule type="expression" dxfId="667" priority="683">
      <formula>$H60=7</formula>
    </cfRule>
  </conditionalFormatting>
  <conditionalFormatting sqref="H60:H90">
    <cfRule type="expression" dxfId="666" priority="682">
      <formula>OR(H60=1,L60&lt;&gt;"")</formula>
    </cfRule>
  </conditionalFormatting>
  <conditionalFormatting sqref="S60:S90 N90:Q90 N60:O89">
    <cfRule type="expression" dxfId="665" priority="677">
      <formula>$R60&lt;&gt;""</formula>
    </cfRule>
    <cfRule type="expression" dxfId="664" priority="680">
      <formula>$N60=1</formula>
    </cfRule>
  </conditionalFormatting>
  <conditionalFormatting sqref="N90:Q90 N60:O89">
    <cfRule type="expression" dxfId="663" priority="679">
      <formula>$N60=7</formula>
    </cfRule>
  </conditionalFormatting>
  <conditionalFormatting sqref="N60:N90">
    <cfRule type="expression" dxfId="662" priority="678">
      <formula>OR(N60=1,R60&lt;&gt;"")</formula>
    </cfRule>
  </conditionalFormatting>
  <conditionalFormatting sqref="T60:U90 Y60:Y90">
    <cfRule type="expression" dxfId="661" priority="673">
      <formula>$X60&lt;&gt;""</formula>
    </cfRule>
    <cfRule type="expression" dxfId="660" priority="676">
      <formula>$T60=1</formula>
    </cfRule>
  </conditionalFormatting>
  <conditionalFormatting sqref="T60:U90">
    <cfRule type="expression" dxfId="659" priority="675">
      <formula>$T60=7</formula>
    </cfRule>
  </conditionalFormatting>
  <conditionalFormatting sqref="T60:T90">
    <cfRule type="expression" dxfId="658" priority="674">
      <formula>OR(T60=1,X60&lt;&gt;"")</formula>
    </cfRule>
  </conditionalFormatting>
  <conditionalFormatting sqref="AE60:AE90 Z90:AC90 Z60:AA89">
    <cfRule type="expression" dxfId="657" priority="669">
      <formula>$AD60&lt;&gt;""</formula>
    </cfRule>
    <cfRule type="expression" dxfId="656" priority="672">
      <formula>$Z60=1</formula>
    </cfRule>
  </conditionalFormatting>
  <conditionalFormatting sqref="Z90:AC90 Z60:AA89">
    <cfRule type="expression" dxfId="655" priority="671">
      <formula>$Z60=7</formula>
    </cfRule>
  </conditionalFormatting>
  <conditionalFormatting sqref="Z60:Z90">
    <cfRule type="expression" dxfId="654" priority="670">
      <formula>OR(Z60=1,AD60&lt;&gt;"")</formula>
    </cfRule>
  </conditionalFormatting>
  <conditionalFormatting sqref="AF84:AK85 AF83:AI83 AK60:AK83 AF90:AK90 AF86:AI89 AK86:AK89 AF60:AG82">
    <cfRule type="expression" dxfId="653" priority="665">
      <formula>$AJ60&lt;&gt;""</formula>
    </cfRule>
    <cfRule type="expression" dxfId="652" priority="668">
      <formula>$AF60=1</formula>
    </cfRule>
  </conditionalFormatting>
  <conditionalFormatting sqref="AF83:AI90 AF60:AG82">
    <cfRule type="expression" dxfId="651" priority="667">
      <formula>$AF60=7</formula>
    </cfRule>
  </conditionalFormatting>
  <conditionalFormatting sqref="AF60:AF90">
    <cfRule type="expression" dxfId="650" priority="666">
      <formula>OR(AF60=1,AJ60&lt;&gt;"")</formula>
    </cfRule>
  </conditionalFormatting>
  <conditionalFormatting sqref="F60">
    <cfRule type="expression" dxfId="649" priority="660">
      <formula>$F60&lt;&gt;""</formula>
    </cfRule>
    <cfRule type="expression" dxfId="648" priority="661">
      <formula>$B60=1</formula>
    </cfRule>
  </conditionalFormatting>
  <conditionalFormatting sqref="F61">
    <cfRule type="expression" dxfId="647" priority="658">
      <formula>$F61&lt;&gt;""</formula>
    </cfRule>
    <cfRule type="expression" dxfId="646" priority="659">
      <formula>$B61=1</formula>
    </cfRule>
  </conditionalFormatting>
  <conditionalFormatting sqref="F62">
    <cfRule type="expression" dxfId="645" priority="656">
      <formula>$F62&lt;&gt;""</formula>
    </cfRule>
    <cfRule type="expression" dxfId="644" priority="657">
      <formula>$B62=1</formula>
    </cfRule>
  </conditionalFormatting>
  <conditionalFormatting sqref="F63">
    <cfRule type="expression" dxfId="643" priority="654">
      <formula>$F63&lt;&gt;""</formula>
    </cfRule>
    <cfRule type="expression" dxfId="642" priority="655">
      <formula>$B63=1</formula>
    </cfRule>
  </conditionalFormatting>
  <conditionalFormatting sqref="F64:F83">
    <cfRule type="expression" dxfId="641" priority="652">
      <formula>$F64&lt;&gt;""</formula>
    </cfRule>
    <cfRule type="expression" dxfId="640" priority="653">
      <formula>$B64=1</formula>
    </cfRule>
  </conditionalFormatting>
  <conditionalFormatting sqref="F84:F90">
    <cfRule type="expression" dxfId="639" priority="650">
      <formula>$F84&lt;&gt;""</formula>
    </cfRule>
    <cfRule type="expression" dxfId="638" priority="651">
      <formula>$B84=1</formula>
    </cfRule>
  </conditionalFormatting>
  <conditionalFormatting sqref="L60:L90">
    <cfRule type="expression" dxfId="637" priority="648">
      <formula>$F60&lt;&gt;""</formula>
    </cfRule>
    <cfRule type="expression" dxfId="636" priority="649">
      <formula>$B60=1</formula>
    </cfRule>
  </conditionalFormatting>
  <conditionalFormatting sqref="R60:R90">
    <cfRule type="expression" dxfId="635" priority="646">
      <formula>$F60&lt;&gt;""</formula>
    </cfRule>
    <cfRule type="expression" dxfId="634" priority="647">
      <formula>$B60=1</formula>
    </cfRule>
  </conditionalFormatting>
  <conditionalFormatting sqref="X60:X90">
    <cfRule type="expression" dxfId="633" priority="644">
      <formula>$F60&lt;&gt;""</formula>
    </cfRule>
    <cfRule type="expression" dxfId="632" priority="645">
      <formula>$B60=1</formula>
    </cfRule>
  </conditionalFormatting>
  <conditionalFormatting sqref="AD60:AD90">
    <cfRule type="expression" dxfId="631" priority="642">
      <formula>$F60&lt;&gt;""</formula>
    </cfRule>
    <cfRule type="expression" dxfId="630" priority="643">
      <formula>$B60=1</formula>
    </cfRule>
  </conditionalFormatting>
  <conditionalFormatting sqref="AJ60:AJ81">
    <cfRule type="expression" dxfId="629" priority="640">
      <formula>$F60&lt;&gt;""</formula>
    </cfRule>
    <cfRule type="expression" dxfId="628" priority="641">
      <formula>$B60=1</formula>
    </cfRule>
  </conditionalFormatting>
  <conditionalFormatting sqref="AJ82:AJ83">
    <cfRule type="expression" dxfId="627" priority="638">
      <formula>$F82&lt;&gt;""</formula>
    </cfRule>
    <cfRule type="expression" dxfId="626" priority="639">
      <formula>$B82=1</formula>
    </cfRule>
  </conditionalFormatting>
  <conditionalFormatting sqref="AJ86:AJ89">
    <cfRule type="expression" dxfId="625" priority="636">
      <formula>$F86&lt;&gt;""</formula>
    </cfRule>
    <cfRule type="expression" dxfId="624" priority="637">
      <formula>$B86=1</formula>
    </cfRule>
  </conditionalFormatting>
  <conditionalFormatting sqref="B91:AK91 B60:C90 F60:I90 L90:U90 L60:O89 R60:U89 X90:AK90 X60:AA89 AD83:AK89 AD60:AG82 AJ60:AK82">
    <cfRule type="cellIs" dxfId="623" priority="626" operator="equal">
      <formula>"CR"</formula>
    </cfRule>
    <cfRule type="cellIs" dxfId="622" priority="627" operator="equal">
      <formula>"TB"</formula>
    </cfRule>
    <cfRule type="cellIs" dxfId="621" priority="628" operator="equal">
      <formula>"DD"</formula>
    </cfRule>
    <cfRule type="cellIs" dxfId="620" priority="629" operator="equal">
      <formula>"KR"</formula>
    </cfRule>
    <cfRule type="cellIs" dxfId="619" priority="630" operator="equal">
      <formula>"AM"</formula>
    </cfRule>
    <cfRule type="cellIs" dxfId="618" priority="631" operator="equal">
      <formula>"TK"</formula>
    </cfRule>
    <cfRule type="cellIs" dxfId="617" priority="632" operator="equal">
      <formula>"TH"</formula>
    </cfRule>
    <cfRule type="cellIs" dxfId="616" priority="633" operator="equal">
      <formula>"SML"</formula>
    </cfRule>
    <cfRule type="cellIs" dxfId="615" priority="634" operator="equal">
      <formula>"MB"</formula>
    </cfRule>
    <cfRule type="cellIs" dxfId="614" priority="635" operator="equal">
      <formula>"CL"</formula>
    </cfRule>
  </conditionalFormatting>
  <conditionalFormatting sqref="B91:AK91 B60:C90 F60:I90 L90:U90 L60:O89 R60:U89 X90:AK90 X60:AA89 AD83:AK89 AD60:AG82 AJ60:AK82">
    <cfRule type="containsText" dxfId="613" priority="613" operator="containsText" text="AM">
      <formula>NOT(ISERROR(SEARCH("AM",B60)))</formula>
    </cfRule>
  </conditionalFormatting>
  <conditionalFormatting sqref="M25:O25 AE25:AG25 B7:AK8 AK34 B40:AK45 B47:AK59 H46:AK46 B46:F46 F37:O39 F13:I36 L26:O36 B9:I12 L9:O24 AD9:AG24 AD39:AK39 AD26:AG38 AJ35:AK38 AJ9:AK33 B13:C39 B91:AK91 B60:C90 F60:I90 L90:U90 L60:O89 R60:U89 X90:AK90 X60:AA89 AD83:AK89 AD60:AG82 AJ60:AK82 R9:AA39">
    <cfRule type="cellIs" dxfId="612" priority="612" operator="equal">
      <formula>"RK"</formula>
    </cfRule>
  </conditionalFormatting>
  <conditionalFormatting sqref="L17">
    <cfRule type="expression" dxfId="611" priority="992">
      <formula>$L17&lt;&gt;""</formula>
    </cfRule>
    <cfRule type="expression" dxfId="610" priority="993">
      <formula>$H25=1</formula>
    </cfRule>
  </conditionalFormatting>
  <conditionalFormatting sqref="H25:I25 M25">
    <cfRule type="expression" dxfId="609" priority="994">
      <formula>$L17&lt;&gt;""</formula>
    </cfRule>
    <cfRule type="expression" dxfId="608" priority="995">
      <formula>$H25=1</formula>
    </cfRule>
  </conditionalFormatting>
  <conditionalFormatting sqref="H17:I17">
    <cfRule type="expression" dxfId="607" priority="996">
      <formula>#REF!&lt;&gt;""</formula>
    </cfRule>
    <cfRule type="expression" dxfId="606" priority="997">
      <formula>$H17=1</formula>
    </cfRule>
  </conditionalFormatting>
  <conditionalFormatting sqref="H25">
    <cfRule type="expression" dxfId="605" priority="999">
      <formula>OR(H25=1,L17&lt;&gt;"")</formula>
    </cfRule>
  </conditionalFormatting>
  <conditionalFormatting sqref="H17">
    <cfRule type="expression" dxfId="604" priority="1000">
      <formula>OR(H17=1,#REF!&lt;&gt;"")</formula>
    </cfRule>
  </conditionalFormatting>
  <conditionalFormatting sqref="L16">
    <cfRule type="expression" dxfId="603" priority="610">
      <formula>$L16&lt;&gt;""</formula>
    </cfRule>
    <cfRule type="expression" dxfId="602" priority="611">
      <formula>$H24=1</formula>
    </cfRule>
  </conditionalFormatting>
  <conditionalFormatting sqref="X13">
    <cfRule type="expression" dxfId="601" priority="608">
      <formula>$X13&lt;&gt;""</formula>
    </cfRule>
    <cfRule type="expression" dxfId="600" priority="609">
      <formula>$T13=1</formula>
    </cfRule>
  </conditionalFormatting>
  <conditionalFormatting sqref="X14">
    <cfRule type="expression" dxfId="599" priority="606">
      <formula>$X14&lt;&gt;""</formula>
    </cfRule>
    <cfRule type="expression" dxfId="598" priority="607">
      <formula>$T14=1</formula>
    </cfRule>
  </conditionalFormatting>
  <conditionalFormatting sqref="X20">
    <cfRule type="expression" dxfId="597" priority="604">
      <formula>$X20&lt;&gt;""</formula>
    </cfRule>
    <cfRule type="expression" dxfId="596" priority="605">
      <formula>$T20=1</formula>
    </cfRule>
  </conditionalFormatting>
  <conditionalFormatting sqref="X21">
    <cfRule type="expression" dxfId="595" priority="602">
      <formula>$X21&lt;&gt;""</formula>
    </cfRule>
    <cfRule type="expression" dxfId="594" priority="603">
      <formula>$T21=1</formula>
    </cfRule>
  </conditionalFormatting>
  <conditionalFormatting sqref="Z16:AA16">
    <cfRule type="expression" dxfId="593" priority="1003">
      <formula>#REF!&lt;&gt;""</formula>
    </cfRule>
    <cfRule type="expression" dxfId="592" priority="1004">
      <formula>$Z16=1</formula>
    </cfRule>
  </conditionalFormatting>
  <conditionalFormatting sqref="Z25:AA25 AE25">
    <cfRule type="expression" dxfId="591" priority="1013">
      <formula>$AD16&lt;&gt;""</formula>
    </cfRule>
    <cfRule type="expression" dxfId="590" priority="1014">
      <formula>$Z25=1</formula>
    </cfRule>
  </conditionalFormatting>
  <conditionalFormatting sqref="Z25">
    <cfRule type="expression" dxfId="589" priority="1020">
      <formula>OR(Z25=1,AD16&lt;&gt;"")</formula>
    </cfRule>
  </conditionalFormatting>
  <conditionalFormatting sqref="Z16">
    <cfRule type="expression" dxfId="588" priority="1021">
      <formula>OR(Z16=1,#REF!&lt;&gt;"")</formula>
    </cfRule>
  </conditionalFormatting>
  <conditionalFormatting sqref="AJ9">
    <cfRule type="expression" dxfId="587" priority="600">
      <formula>$AJ9&lt;&gt;""</formula>
    </cfRule>
    <cfRule type="expression" dxfId="586" priority="601">
      <formula>$AF9=1</formula>
    </cfRule>
  </conditionalFormatting>
  <conditionalFormatting sqref="X9">
    <cfRule type="expression" dxfId="585" priority="595">
      <formula>$R9&lt;&gt;""</formula>
    </cfRule>
    <cfRule type="expression" dxfId="584" priority="596">
      <formula>$N9=1</formula>
    </cfRule>
  </conditionalFormatting>
  <conditionalFormatting sqref="X10">
    <cfRule type="expression" dxfId="583" priority="593">
      <formula>$R10&lt;&gt;""</formula>
    </cfRule>
    <cfRule type="expression" dxfId="582" priority="594">
      <formula>$N10=1</formula>
    </cfRule>
  </conditionalFormatting>
  <conditionalFormatting sqref="X11">
    <cfRule type="expression" dxfId="581" priority="591">
      <formula>$R11&lt;&gt;""</formula>
    </cfRule>
    <cfRule type="expression" dxfId="580" priority="592">
      <formula>$N11=1</formula>
    </cfRule>
  </conditionalFormatting>
  <conditionalFormatting sqref="X12">
    <cfRule type="expression" dxfId="579" priority="589">
      <formula>$R12&lt;&gt;""</formula>
    </cfRule>
    <cfRule type="expression" dxfId="578" priority="590">
      <formula>$N12=1</formula>
    </cfRule>
  </conditionalFormatting>
  <conditionalFormatting sqref="X13">
    <cfRule type="expression" dxfId="577" priority="587">
      <formula>$R13&lt;&gt;""</formula>
    </cfRule>
    <cfRule type="expression" dxfId="576" priority="588">
      <formula>$N13=1</formula>
    </cfRule>
  </conditionalFormatting>
  <conditionalFormatting sqref="AJ35:AJ38">
    <cfRule type="expression" dxfId="575" priority="585">
      <formula>$F35&lt;&gt;""</formula>
    </cfRule>
    <cfRule type="expression" dxfId="574" priority="586">
      <formula>$B35=1</formula>
    </cfRule>
  </conditionalFormatting>
  <conditionalFormatting sqref="AK34 AF34:AG34">
    <cfRule type="expression" dxfId="573" priority="1024">
      <formula>$AJ33&lt;&gt;""</formula>
    </cfRule>
    <cfRule type="expression" dxfId="572" priority="1025">
      <formula>$AF34=1</formula>
    </cfRule>
  </conditionalFormatting>
  <conditionalFormatting sqref="AK33 AF33:AG33">
    <cfRule type="expression" dxfId="571" priority="1026">
      <formula>#REF!&lt;&gt;""</formula>
    </cfRule>
    <cfRule type="expression" dxfId="570" priority="1027">
      <formula>$AF33=1</formula>
    </cfRule>
  </conditionalFormatting>
  <conditionalFormatting sqref="AF33">
    <cfRule type="expression" dxfId="569" priority="1036">
      <formula>OR(AF33=1,#REF!&lt;&gt;"")</formula>
    </cfRule>
  </conditionalFormatting>
  <conditionalFormatting sqref="W9">
    <cfRule type="expression" dxfId="523" priority="522">
      <formula>$F9&lt;&gt;""</formula>
    </cfRule>
    <cfRule type="expression" dxfId="522" priority="524">
      <formula>$B9=1</formula>
    </cfRule>
  </conditionalFormatting>
  <conditionalFormatting sqref="W9">
    <cfRule type="expression" dxfId="521" priority="523">
      <formula>$B9=7</formula>
    </cfRule>
  </conditionalFormatting>
  <conditionalFormatting sqref="V9:V38">
    <cfRule type="expression" dxfId="452" priority="451">
      <formula>$F9&lt;&gt;""</formula>
    </cfRule>
    <cfRule type="expression" dxfId="451" priority="453">
      <formula>$B9=1</formula>
    </cfRule>
  </conditionalFormatting>
  <conditionalFormatting sqref="V9:V38">
    <cfRule type="expression" dxfId="450" priority="452">
      <formula>$B9=7</formula>
    </cfRule>
  </conditionalFormatting>
  <conditionalFormatting sqref="V9:V38">
    <cfRule type="expression" dxfId="449" priority="448">
      <formula>$R9&lt;&gt;""</formula>
    </cfRule>
    <cfRule type="expression" dxfId="448" priority="450">
      <formula>$N9=1</formula>
    </cfRule>
  </conditionalFormatting>
  <conditionalFormatting sqref="V9:V38">
    <cfRule type="expression" dxfId="447" priority="449">
      <formula>$N9=7</formula>
    </cfRule>
  </conditionalFormatting>
  <conditionalFormatting sqref="V9:V38">
    <cfRule type="cellIs" dxfId="446" priority="447" operator="equal">
      <formula>"CL"</formula>
    </cfRule>
  </conditionalFormatting>
  <conditionalFormatting sqref="D13:E39">
    <cfRule type="expression" dxfId="215" priority="214">
      <formula>$F13&lt;&gt;""</formula>
    </cfRule>
    <cfRule type="expression" dxfId="214" priority="216">
      <formula>$B13=1</formula>
    </cfRule>
  </conditionalFormatting>
  <conditionalFormatting sqref="D13:E39">
    <cfRule type="expression" dxfId="213" priority="215">
      <formula>$B13=7</formula>
    </cfRule>
  </conditionalFormatting>
  <conditionalFormatting sqref="D13:D39">
    <cfRule type="expression" dxfId="212" priority="211">
      <formula>$R13&lt;&gt;""</formula>
    </cfRule>
    <cfRule type="expression" dxfId="211" priority="213">
      <formula>$N13=1</formula>
    </cfRule>
  </conditionalFormatting>
  <conditionalFormatting sqref="D13:D39">
    <cfRule type="expression" dxfId="210" priority="212">
      <formula>$N13=7</formula>
    </cfRule>
  </conditionalFormatting>
  <conditionalFormatting sqref="D13:D39">
    <cfRule type="cellIs" dxfId="209" priority="210" operator="equal">
      <formula>"CL"</formula>
    </cfRule>
  </conditionalFormatting>
  <conditionalFormatting sqref="D13:E39">
    <cfRule type="cellIs" dxfId="208" priority="200" operator="equal">
      <formula>"CR"</formula>
    </cfRule>
    <cfRule type="cellIs" dxfId="207" priority="201" operator="equal">
      <formula>"TB"</formula>
    </cfRule>
    <cfRule type="cellIs" dxfId="206" priority="202" operator="equal">
      <formula>"DD"</formula>
    </cfRule>
    <cfRule type="cellIs" dxfId="205" priority="203" operator="equal">
      <formula>"KR"</formula>
    </cfRule>
    <cfRule type="cellIs" dxfId="204" priority="204" operator="equal">
      <formula>"AM"</formula>
    </cfRule>
    <cfRule type="cellIs" dxfId="203" priority="205" operator="equal">
      <formula>"TK"</formula>
    </cfRule>
    <cfRule type="cellIs" dxfId="202" priority="206" operator="equal">
      <formula>"TH"</formula>
    </cfRule>
    <cfRule type="cellIs" dxfId="201" priority="207" operator="equal">
      <formula>"SML"</formula>
    </cfRule>
    <cfRule type="cellIs" dxfId="200" priority="208" operator="equal">
      <formula>"MB"</formula>
    </cfRule>
    <cfRule type="cellIs" dxfId="199" priority="209" operator="equal">
      <formula>"CL"</formula>
    </cfRule>
  </conditionalFormatting>
  <conditionalFormatting sqref="D13:E39">
    <cfRule type="containsText" dxfId="198" priority="199" operator="containsText" text="AM">
      <formula>NOT(ISERROR(SEARCH("AM",D13)))</formula>
    </cfRule>
  </conditionalFormatting>
  <conditionalFormatting sqref="D13:E39">
    <cfRule type="cellIs" dxfId="197" priority="198" operator="equal">
      <formula>"RK"</formula>
    </cfRule>
  </conditionalFormatting>
  <conditionalFormatting sqref="J9:K36">
    <cfRule type="expression" dxfId="196" priority="195">
      <formula>$F9&lt;&gt;""</formula>
    </cfRule>
    <cfRule type="expression" dxfId="195" priority="197">
      <formula>$B9=1</formula>
    </cfRule>
  </conditionalFormatting>
  <conditionalFormatting sqref="J9:K36">
    <cfRule type="expression" dxfId="194" priority="196">
      <formula>$B9=7</formula>
    </cfRule>
  </conditionalFormatting>
  <conditionalFormatting sqref="J9:J36">
    <cfRule type="expression" dxfId="193" priority="192">
      <formula>$R9&lt;&gt;""</formula>
    </cfRule>
    <cfRule type="expression" dxfId="192" priority="194">
      <formula>$N9=1</formula>
    </cfRule>
  </conditionalFormatting>
  <conditionalFormatting sqref="J9:J36">
    <cfRule type="expression" dxfId="191" priority="193">
      <formula>$N9=7</formula>
    </cfRule>
  </conditionalFormatting>
  <conditionalFormatting sqref="J9:J36">
    <cfRule type="cellIs" dxfId="190" priority="191" operator="equal">
      <formula>"CL"</formula>
    </cfRule>
  </conditionalFormatting>
  <conditionalFormatting sqref="J9:K36">
    <cfRule type="cellIs" dxfId="189" priority="181" operator="equal">
      <formula>"CR"</formula>
    </cfRule>
    <cfRule type="cellIs" dxfId="188" priority="182" operator="equal">
      <formula>"TB"</formula>
    </cfRule>
    <cfRule type="cellIs" dxfId="187" priority="183" operator="equal">
      <formula>"DD"</formula>
    </cfRule>
    <cfRule type="cellIs" dxfId="186" priority="184" operator="equal">
      <formula>"KR"</formula>
    </cfRule>
    <cfRule type="cellIs" dxfId="185" priority="185" operator="equal">
      <formula>"AM"</formula>
    </cfRule>
    <cfRule type="cellIs" dxfId="184" priority="186" operator="equal">
      <formula>"TK"</formula>
    </cfRule>
    <cfRule type="cellIs" dxfId="183" priority="187" operator="equal">
      <formula>"TH"</formula>
    </cfRule>
    <cfRule type="cellIs" dxfId="182" priority="188" operator="equal">
      <formula>"SML"</formula>
    </cfRule>
    <cfRule type="cellIs" dxfId="181" priority="189" operator="equal">
      <formula>"MB"</formula>
    </cfRule>
    <cfRule type="cellIs" dxfId="180" priority="190" operator="equal">
      <formula>"CL"</formula>
    </cfRule>
  </conditionalFormatting>
  <conditionalFormatting sqref="J9:K36">
    <cfRule type="containsText" dxfId="179" priority="180" operator="containsText" text="AM">
      <formula>NOT(ISERROR(SEARCH("AM",J9)))</formula>
    </cfRule>
  </conditionalFormatting>
  <conditionalFormatting sqref="J9:K36">
    <cfRule type="cellIs" dxfId="178" priority="179" operator="equal">
      <formula>"RK"</formula>
    </cfRule>
  </conditionalFormatting>
  <conditionalFormatting sqref="P9:Q39">
    <cfRule type="expression" dxfId="177" priority="176">
      <formula>$F9&lt;&gt;""</formula>
    </cfRule>
    <cfRule type="expression" dxfId="176" priority="178">
      <formula>$B9=1</formula>
    </cfRule>
  </conditionalFormatting>
  <conditionalFormatting sqref="P9:Q39">
    <cfRule type="expression" dxfId="175" priority="177">
      <formula>$B9=7</formula>
    </cfRule>
  </conditionalFormatting>
  <conditionalFormatting sqref="P9:P39">
    <cfRule type="expression" dxfId="174" priority="173">
      <formula>$R9&lt;&gt;""</formula>
    </cfRule>
    <cfRule type="expression" dxfId="173" priority="175">
      <formula>$N9=1</formula>
    </cfRule>
  </conditionalFormatting>
  <conditionalFormatting sqref="P9:P39">
    <cfRule type="expression" dxfId="172" priority="174">
      <formula>$N9=7</formula>
    </cfRule>
  </conditionalFormatting>
  <conditionalFormatting sqref="P9:P39">
    <cfRule type="cellIs" dxfId="171" priority="172" operator="equal">
      <formula>"CL"</formula>
    </cfRule>
  </conditionalFormatting>
  <conditionalFormatting sqref="P9:Q39">
    <cfRule type="cellIs" dxfId="170" priority="162" operator="equal">
      <formula>"CR"</formula>
    </cfRule>
    <cfRule type="cellIs" dxfId="169" priority="163" operator="equal">
      <formula>"TB"</formula>
    </cfRule>
    <cfRule type="cellIs" dxfId="168" priority="164" operator="equal">
      <formula>"DD"</formula>
    </cfRule>
    <cfRule type="cellIs" dxfId="167" priority="165" operator="equal">
      <formula>"KR"</formula>
    </cfRule>
    <cfRule type="cellIs" dxfId="166" priority="166" operator="equal">
      <formula>"AM"</formula>
    </cfRule>
    <cfRule type="cellIs" dxfId="165" priority="167" operator="equal">
      <formula>"TK"</formula>
    </cfRule>
    <cfRule type="cellIs" dxfId="164" priority="168" operator="equal">
      <formula>"TH"</formula>
    </cfRule>
    <cfRule type="cellIs" dxfId="163" priority="169" operator="equal">
      <formula>"SML"</formula>
    </cfRule>
    <cfRule type="cellIs" dxfId="162" priority="170" operator="equal">
      <formula>"MB"</formula>
    </cfRule>
    <cfRule type="cellIs" dxfId="161" priority="171" operator="equal">
      <formula>"CL"</formula>
    </cfRule>
  </conditionalFormatting>
  <conditionalFormatting sqref="P9:Q39">
    <cfRule type="containsText" dxfId="160" priority="161" operator="containsText" text="AM">
      <formula>NOT(ISERROR(SEARCH("AM",P9)))</formula>
    </cfRule>
  </conditionalFormatting>
  <conditionalFormatting sqref="P9:Q39">
    <cfRule type="cellIs" dxfId="159" priority="160" operator="equal">
      <formula>"RK"</formula>
    </cfRule>
  </conditionalFormatting>
  <conditionalFormatting sqref="V9:W38">
    <cfRule type="expression" dxfId="158" priority="157">
      <formula>$F9&lt;&gt;""</formula>
    </cfRule>
    <cfRule type="expression" dxfId="157" priority="159">
      <formula>$B9=1</formula>
    </cfRule>
  </conditionalFormatting>
  <conditionalFormatting sqref="V9:W38">
    <cfRule type="expression" dxfId="156" priority="158">
      <formula>$B9=7</formula>
    </cfRule>
  </conditionalFormatting>
  <conditionalFormatting sqref="V9:V38">
    <cfRule type="expression" dxfId="155" priority="154">
      <formula>$R9&lt;&gt;""</formula>
    </cfRule>
    <cfRule type="expression" dxfId="154" priority="156">
      <formula>$N9=1</formula>
    </cfRule>
  </conditionalFormatting>
  <conditionalFormatting sqref="V9:V38">
    <cfRule type="expression" dxfId="153" priority="155">
      <formula>$N9=7</formula>
    </cfRule>
  </conditionalFormatting>
  <conditionalFormatting sqref="V9:V38">
    <cfRule type="cellIs" dxfId="152" priority="153" operator="equal">
      <formula>"CL"</formula>
    </cfRule>
  </conditionalFormatting>
  <conditionalFormatting sqref="AB9:AC39">
    <cfRule type="expression" dxfId="151" priority="150">
      <formula>$F9&lt;&gt;""</formula>
    </cfRule>
    <cfRule type="expression" dxfId="150" priority="152">
      <formula>$B9=1</formula>
    </cfRule>
  </conditionalFormatting>
  <conditionalFormatting sqref="AB9:AC39">
    <cfRule type="expression" dxfId="149" priority="151">
      <formula>$B9=7</formula>
    </cfRule>
  </conditionalFormatting>
  <conditionalFormatting sqref="AB9:AB39">
    <cfRule type="expression" dxfId="148" priority="147">
      <formula>$R9&lt;&gt;""</formula>
    </cfRule>
    <cfRule type="expression" dxfId="147" priority="149">
      <formula>$N9=1</formula>
    </cfRule>
  </conditionalFormatting>
  <conditionalFormatting sqref="AB9:AB39">
    <cfRule type="expression" dxfId="146" priority="148">
      <formula>$N9=7</formula>
    </cfRule>
  </conditionalFormatting>
  <conditionalFormatting sqref="AB9:AB39">
    <cfRule type="cellIs" dxfId="145" priority="146" operator="equal">
      <formula>"CL"</formula>
    </cfRule>
  </conditionalFormatting>
  <conditionalFormatting sqref="AB9:AC39">
    <cfRule type="cellIs" dxfId="144" priority="136" operator="equal">
      <formula>"CR"</formula>
    </cfRule>
    <cfRule type="cellIs" dxfId="143" priority="137" operator="equal">
      <formula>"TB"</formula>
    </cfRule>
    <cfRule type="cellIs" dxfId="142" priority="138" operator="equal">
      <formula>"DD"</formula>
    </cfRule>
    <cfRule type="cellIs" dxfId="141" priority="139" operator="equal">
      <formula>"KR"</formula>
    </cfRule>
    <cfRule type="cellIs" dxfId="140" priority="140" operator="equal">
      <formula>"AM"</formula>
    </cfRule>
    <cfRule type="cellIs" dxfId="139" priority="141" operator="equal">
      <formula>"TK"</formula>
    </cfRule>
    <cfRule type="cellIs" dxfId="138" priority="142" operator="equal">
      <formula>"TH"</formula>
    </cfRule>
    <cfRule type="cellIs" dxfId="137" priority="143" operator="equal">
      <formula>"SML"</formula>
    </cfRule>
    <cfRule type="cellIs" dxfId="136" priority="144" operator="equal">
      <formula>"MB"</formula>
    </cfRule>
    <cfRule type="cellIs" dxfId="135" priority="145" operator="equal">
      <formula>"CL"</formula>
    </cfRule>
  </conditionalFormatting>
  <conditionalFormatting sqref="AB9:AC39">
    <cfRule type="containsText" dxfId="134" priority="135" operator="containsText" text="AM">
      <formula>NOT(ISERROR(SEARCH("AM",AB9)))</formula>
    </cfRule>
  </conditionalFormatting>
  <conditionalFormatting sqref="AB9:AC39">
    <cfRule type="cellIs" dxfId="133" priority="134" operator="equal">
      <formula>"RK"</formula>
    </cfRule>
  </conditionalFormatting>
  <conditionalFormatting sqref="AH9:AI38">
    <cfRule type="expression" dxfId="132" priority="131">
      <formula>$F9&lt;&gt;""</formula>
    </cfRule>
    <cfRule type="expression" dxfId="131" priority="133">
      <formula>$B9=1</formula>
    </cfRule>
  </conditionalFormatting>
  <conditionalFormatting sqref="AH9:AI38">
    <cfRule type="expression" dxfId="130" priority="132">
      <formula>$B9=7</formula>
    </cfRule>
  </conditionalFormatting>
  <conditionalFormatting sqref="AH9:AH38">
    <cfRule type="expression" dxfId="129" priority="128">
      <formula>$R9&lt;&gt;""</formula>
    </cfRule>
    <cfRule type="expression" dxfId="128" priority="130">
      <formula>$N9=1</formula>
    </cfRule>
  </conditionalFormatting>
  <conditionalFormatting sqref="AH9:AH38">
    <cfRule type="expression" dxfId="127" priority="129">
      <formula>$N9=7</formula>
    </cfRule>
  </conditionalFormatting>
  <conditionalFormatting sqref="AH9:AH38">
    <cfRule type="cellIs" dxfId="126" priority="127" operator="equal">
      <formula>"CL"</formula>
    </cfRule>
  </conditionalFormatting>
  <conditionalFormatting sqref="AH9:AI38">
    <cfRule type="cellIs" dxfId="125" priority="117" operator="equal">
      <formula>"CR"</formula>
    </cfRule>
    <cfRule type="cellIs" dxfId="124" priority="118" operator="equal">
      <formula>"TB"</formula>
    </cfRule>
    <cfRule type="cellIs" dxfId="123" priority="119" operator="equal">
      <formula>"DD"</formula>
    </cfRule>
    <cfRule type="cellIs" dxfId="122" priority="120" operator="equal">
      <formula>"KR"</formula>
    </cfRule>
    <cfRule type="cellIs" dxfId="121" priority="121" operator="equal">
      <formula>"AM"</formula>
    </cfRule>
    <cfRule type="cellIs" dxfId="120" priority="122" operator="equal">
      <formula>"TK"</formula>
    </cfRule>
    <cfRule type="cellIs" dxfId="119" priority="123" operator="equal">
      <formula>"TH"</formula>
    </cfRule>
    <cfRule type="cellIs" dxfId="118" priority="124" operator="equal">
      <formula>"SML"</formula>
    </cfRule>
    <cfRule type="cellIs" dxfId="117" priority="125" operator="equal">
      <formula>"MB"</formula>
    </cfRule>
    <cfRule type="cellIs" dxfId="116" priority="126" operator="equal">
      <formula>"CL"</formula>
    </cfRule>
  </conditionalFormatting>
  <conditionalFormatting sqref="AH9:AI38">
    <cfRule type="containsText" dxfId="115" priority="116" operator="containsText" text="AM">
      <formula>NOT(ISERROR(SEARCH("AM",AH9)))</formula>
    </cfRule>
  </conditionalFormatting>
  <conditionalFormatting sqref="AH9:AI38">
    <cfRule type="cellIs" dxfId="114" priority="115" operator="equal">
      <formula>"RK"</formula>
    </cfRule>
  </conditionalFormatting>
  <conditionalFormatting sqref="D60:E90">
    <cfRule type="expression" dxfId="113" priority="112">
      <formula>$F60&lt;&gt;""</formula>
    </cfRule>
    <cfRule type="expression" dxfId="112" priority="114">
      <formula>$B60=1</formula>
    </cfRule>
  </conditionalFormatting>
  <conditionalFormatting sqref="D60:E90">
    <cfRule type="expression" dxfId="111" priority="113">
      <formula>$B60=7</formula>
    </cfRule>
  </conditionalFormatting>
  <conditionalFormatting sqref="D60:D90">
    <cfRule type="expression" dxfId="110" priority="109">
      <formula>$R60&lt;&gt;""</formula>
    </cfRule>
    <cfRule type="expression" dxfId="109" priority="111">
      <formula>$N60=1</formula>
    </cfRule>
  </conditionalFormatting>
  <conditionalFormatting sqref="D60:D90">
    <cfRule type="expression" dxfId="108" priority="110">
      <formula>$N60=7</formula>
    </cfRule>
  </conditionalFormatting>
  <conditionalFormatting sqref="D60:D90">
    <cfRule type="cellIs" dxfId="107" priority="108" operator="equal">
      <formula>"CL"</formula>
    </cfRule>
  </conditionalFormatting>
  <conditionalFormatting sqref="D60:E90">
    <cfRule type="cellIs" dxfId="106" priority="98" operator="equal">
      <formula>"CR"</formula>
    </cfRule>
    <cfRule type="cellIs" dxfId="105" priority="99" operator="equal">
      <formula>"TB"</formula>
    </cfRule>
    <cfRule type="cellIs" dxfId="104" priority="100" operator="equal">
      <formula>"DD"</formula>
    </cfRule>
    <cfRule type="cellIs" dxfId="103" priority="101" operator="equal">
      <formula>"KR"</formula>
    </cfRule>
    <cfRule type="cellIs" dxfId="102" priority="102" operator="equal">
      <formula>"AM"</formula>
    </cfRule>
    <cfRule type="cellIs" dxfId="101" priority="103" operator="equal">
      <formula>"TK"</formula>
    </cfRule>
    <cfRule type="cellIs" dxfId="100" priority="104" operator="equal">
      <formula>"TH"</formula>
    </cfRule>
    <cfRule type="cellIs" dxfId="99" priority="105" operator="equal">
      <formula>"SML"</formula>
    </cfRule>
    <cfRule type="cellIs" dxfId="98" priority="106" operator="equal">
      <formula>"MB"</formula>
    </cfRule>
    <cfRule type="cellIs" dxfId="97" priority="107" operator="equal">
      <formula>"CL"</formula>
    </cfRule>
  </conditionalFormatting>
  <conditionalFormatting sqref="D60:E90">
    <cfRule type="containsText" dxfId="96" priority="97" operator="containsText" text="AM">
      <formula>NOT(ISERROR(SEARCH("AM",D60)))</formula>
    </cfRule>
  </conditionalFormatting>
  <conditionalFormatting sqref="D60:E90">
    <cfRule type="cellIs" dxfId="95" priority="96" operator="equal">
      <formula>"RK"</formula>
    </cfRule>
  </conditionalFormatting>
  <conditionalFormatting sqref="J60:K90">
    <cfRule type="expression" dxfId="94" priority="93">
      <formula>$F60&lt;&gt;""</formula>
    </cfRule>
    <cfRule type="expression" dxfId="93" priority="95">
      <formula>$B60=1</formula>
    </cfRule>
  </conditionalFormatting>
  <conditionalFormatting sqref="J60:K90">
    <cfRule type="expression" dxfId="92" priority="94">
      <formula>$B60=7</formula>
    </cfRule>
  </conditionalFormatting>
  <conditionalFormatting sqref="J60:J90">
    <cfRule type="expression" dxfId="91" priority="90">
      <formula>$R60&lt;&gt;""</formula>
    </cfRule>
    <cfRule type="expression" dxfId="90" priority="92">
      <formula>$N60=1</formula>
    </cfRule>
  </conditionalFormatting>
  <conditionalFormatting sqref="J60:J90">
    <cfRule type="expression" dxfId="89" priority="91">
      <formula>$N60=7</formula>
    </cfRule>
  </conditionalFormatting>
  <conditionalFormatting sqref="J60:J90">
    <cfRule type="cellIs" dxfId="88" priority="89" operator="equal">
      <formula>"CL"</formula>
    </cfRule>
  </conditionalFormatting>
  <conditionalFormatting sqref="J60:K90">
    <cfRule type="cellIs" dxfId="87" priority="79" operator="equal">
      <formula>"CR"</formula>
    </cfRule>
    <cfRule type="cellIs" dxfId="86" priority="80" operator="equal">
      <formula>"TB"</formula>
    </cfRule>
    <cfRule type="cellIs" dxfId="85" priority="81" operator="equal">
      <formula>"DD"</formula>
    </cfRule>
    <cfRule type="cellIs" dxfId="84" priority="82" operator="equal">
      <formula>"KR"</formula>
    </cfRule>
    <cfRule type="cellIs" dxfId="83" priority="83" operator="equal">
      <formula>"AM"</formula>
    </cfRule>
    <cfRule type="cellIs" dxfId="82" priority="84" operator="equal">
      <formula>"TK"</formula>
    </cfRule>
    <cfRule type="cellIs" dxfId="81" priority="85" operator="equal">
      <formula>"TH"</formula>
    </cfRule>
    <cfRule type="cellIs" dxfId="80" priority="86" operator="equal">
      <formula>"SML"</formula>
    </cfRule>
    <cfRule type="cellIs" dxfId="79" priority="87" operator="equal">
      <formula>"MB"</formula>
    </cfRule>
    <cfRule type="cellIs" dxfId="78" priority="88" operator="equal">
      <formula>"CL"</formula>
    </cfRule>
  </conditionalFormatting>
  <conditionalFormatting sqref="J60:K90">
    <cfRule type="containsText" dxfId="77" priority="78" operator="containsText" text="AM">
      <formula>NOT(ISERROR(SEARCH("AM",J60)))</formula>
    </cfRule>
  </conditionalFormatting>
  <conditionalFormatting sqref="J60:K90">
    <cfRule type="cellIs" dxfId="76" priority="77" operator="equal">
      <formula>"RK"</formula>
    </cfRule>
  </conditionalFormatting>
  <conditionalFormatting sqref="P60:Q89">
    <cfRule type="expression" dxfId="75" priority="74">
      <formula>$F60&lt;&gt;""</formula>
    </cfRule>
    <cfRule type="expression" dxfId="74" priority="76">
      <formula>$B60=1</formula>
    </cfRule>
  </conditionalFormatting>
  <conditionalFormatting sqref="P60:Q89">
    <cfRule type="expression" dxfId="73" priority="75">
      <formula>$B60=7</formula>
    </cfRule>
  </conditionalFormatting>
  <conditionalFormatting sqref="P60:P89">
    <cfRule type="expression" dxfId="72" priority="71">
      <formula>$R60&lt;&gt;""</formula>
    </cfRule>
    <cfRule type="expression" dxfId="71" priority="73">
      <formula>$N60=1</formula>
    </cfRule>
  </conditionalFormatting>
  <conditionalFormatting sqref="P60:P89">
    <cfRule type="expression" dxfId="70" priority="72">
      <formula>$N60=7</formula>
    </cfRule>
  </conditionalFormatting>
  <conditionalFormatting sqref="P60:P89">
    <cfRule type="cellIs" dxfId="69" priority="70" operator="equal">
      <formula>"CL"</formula>
    </cfRule>
  </conditionalFormatting>
  <conditionalFormatting sqref="P60:Q89">
    <cfRule type="cellIs" dxfId="68" priority="60" operator="equal">
      <formula>"CR"</formula>
    </cfRule>
    <cfRule type="cellIs" dxfId="67" priority="61" operator="equal">
      <formula>"TB"</formula>
    </cfRule>
    <cfRule type="cellIs" dxfId="66" priority="62" operator="equal">
      <formula>"DD"</formula>
    </cfRule>
    <cfRule type="cellIs" dxfId="65" priority="63" operator="equal">
      <formula>"KR"</formula>
    </cfRule>
    <cfRule type="cellIs" dxfId="64" priority="64" operator="equal">
      <formula>"AM"</formula>
    </cfRule>
    <cfRule type="cellIs" dxfId="63" priority="65" operator="equal">
      <formula>"TK"</formula>
    </cfRule>
    <cfRule type="cellIs" dxfId="62" priority="66" operator="equal">
      <formula>"TH"</formula>
    </cfRule>
    <cfRule type="cellIs" dxfId="61" priority="67" operator="equal">
      <formula>"SML"</formula>
    </cfRule>
    <cfRule type="cellIs" dxfId="60" priority="68" operator="equal">
      <formula>"MB"</formula>
    </cfRule>
    <cfRule type="cellIs" dxfId="59" priority="69" operator="equal">
      <formula>"CL"</formula>
    </cfRule>
  </conditionalFormatting>
  <conditionalFormatting sqref="P60:Q89">
    <cfRule type="containsText" dxfId="58" priority="59" operator="containsText" text="AM">
      <formula>NOT(ISERROR(SEARCH("AM",P60)))</formula>
    </cfRule>
  </conditionalFormatting>
  <conditionalFormatting sqref="P60:Q89">
    <cfRule type="cellIs" dxfId="57" priority="58" operator="equal">
      <formula>"RK"</formula>
    </cfRule>
  </conditionalFormatting>
  <conditionalFormatting sqref="V60:W90">
    <cfRule type="expression" dxfId="56" priority="55">
      <formula>$F60&lt;&gt;""</formula>
    </cfRule>
    <cfRule type="expression" dxfId="55" priority="57">
      <formula>$B60=1</formula>
    </cfRule>
  </conditionalFormatting>
  <conditionalFormatting sqref="V60:W90">
    <cfRule type="expression" dxfId="54" priority="56">
      <formula>$B60=7</formula>
    </cfRule>
  </conditionalFormatting>
  <conditionalFormatting sqref="V60:V90">
    <cfRule type="expression" dxfId="53" priority="52">
      <formula>$R60&lt;&gt;""</formula>
    </cfRule>
    <cfRule type="expression" dxfId="52" priority="54">
      <formula>$N60=1</formula>
    </cfRule>
  </conditionalFormatting>
  <conditionalFormatting sqref="V60:V90">
    <cfRule type="expression" dxfId="51" priority="53">
      <formula>$N60=7</formula>
    </cfRule>
  </conditionalFormatting>
  <conditionalFormatting sqref="V60:V90">
    <cfRule type="cellIs" dxfId="50" priority="51" operator="equal">
      <formula>"CL"</formula>
    </cfRule>
  </conditionalFormatting>
  <conditionalFormatting sqref="V60:W90">
    <cfRule type="cellIs" dxfId="49" priority="41" operator="equal">
      <formula>"CR"</formula>
    </cfRule>
    <cfRule type="cellIs" dxfId="48" priority="42" operator="equal">
      <formula>"TB"</formula>
    </cfRule>
    <cfRule type="cellIs" dxfId="47" priority="43" operator="equal">
      <formula>"DD"</formula>
    </cfRule>
    <cfRule type="cellIs" dxfId="46" priority="44" operator="equal">
      <formula>"KR"</formula>
    </cfRule>
    <cfRule type="cellIs" dxfId="45" priority="45" operator="equal">
      <formula>"AM"</formula>
    </cfRule>
    <cfRule type="cellIs" dxfId="44" priority="46" operator="equal">
      <formula>"TK"</formula>
    </cfRule>
    <cfRule type="cellIs" dxfId="43" priority="47" operator="equal">
      <formula>"TH"</formula>
    </cfRule>
    <cfRule type="cellIs" dxfId="42" priority="48" operator="equal">
      <formula>"SML"</formula>
    </cfRule>
    <cfRule type="cellIs" dxfId="41" priority="49" operator="equal">
      <formula>"MB"</formula>
    </cfRule>
    <cfRule type="cellIs" dxfId="40" priority="50" operator="equal">
      <formula>"CL"</formula>
    </cfRule>
  </conditionalFormatting>
  <conditionalFormatting sqref="V60:W90">
    <cfRule type="containsText" dxfId="39" priority="40" operator="containsText" text="AM">
      <formula>NOT(ISERROR(SEARCH("AM",V60)))</formula>
    </cfRule>
  </conditionalFormatting>
  <conditionalFormatting sqref="V60:W90">
    <cfRule type="cellIs" dxfId="38" priority="39" operator="equal">
      <formula>"RK"</formula>
    </cfRule>
  </conditionalFormatting>
  <conditionalFormatting sqref="AB60:AC89">
    <cfRule type="expression" dxfId="37" priority="36">
      <formula>$F60&lt;&gt;""</formula>
    </cfRule>
    <cfRule type="expression" dxfId="36" priority="38">
      <formula>$B60=1</formula>
    </cfRule>
  </conditionalFormatting>
  <conditionalFormatting sqref="AB60:AC89">
    <cfRule type="expression" dxfId="35" priority="37">
      <formula>$B60=7</formula>
    </cfRule>
  </conditionalFormatting>
  <conditionalFormatting sqref="AB60:AB89">
    <cfRule type="expression" dxfId="34" priority="33">
      <formula>$R60&lt;&gt;""</formula>
    </cfRule>
    <cfRule type="expression" dxfId="33" priority="35">
      <formula>$N60=1</formula>
    </cfRule>
  </conditionalFormatting>
  <conditionalFormatting sqref="AB60:AB89">
    <cfRule type="expression" dxfId="32" priority="34">
      <formula>$N60=7</formula>
    </cfRule>
  </conditionalFormatting>
  <conditionalFormatting sqref="AB60:AB89">
    <cfRule type="cellIs" dxfId="31" priority="32" operator="equal">
      <formula>"CL"</formula>
    </cfRule>
  </conditionalFormatting>
  <conditionalFormatting sqref="AB60:AC89">
    <cfRule type="cellIs" dxfId="30" priority="22" operator="equal">
      <formula>"CR"</formula>
    </cfRule>
    <cfRule type="cellIs" dxfId="29" priority="23" operator="equal">
      <formula>"TB"</formula>
    </cfRule>
    <cfRule type="cellIs" dxfId="28" priority="24" operator="equal">
      <formula>"DD"</formula>
    </cfRule>
    <cfRule type="cellIs" dxfId="27" priority="25" operator="equal">
      <formula>"KR"</formula>
    </cfRule>
    <cfRule type="cellIs" dxfId="26" priority="26" operator="equal">
      <formula>"AM"</formula>
    </cfRule>
    <cfRule type="cellIs" dxfId="25" priority="27" operator="equal">
      <formula>"TK"</formula>
    </cfRule>
    <cfRule type="cellIs" dxfId="24" priority="28" operator="equal">
      <formula>"TH"</formula>
    </cfRule>
    <cfRule type="cellIs" dxfId="23" priority="29" operator="equal">
      <formula>"SML"</formula>
    </cfRule>
    <cfRule type="cellIs" dxfId="22" priority="30" operator="equal">
      <formula>"MB"</formula>
    </cfRule>
    <cfRule type="cellIs" dxfId="21" priority="31" operator="equal">
      <formula>"CL"</formula>
    </cfRule>
  </conditionalFormatting>
  <conditionalFormatting sqref="AB60:AC89">
    <cfRule type="containsText" dxfId="20" priority="21" operator="containsText" text="AM">
      <formula>NOT(ISERROR(SEARCH("AM",AB60)))</formula>
    </cfRule>
  </conditionalFormatting>
  <conditionalFormatting sqref="AB60:AC89">
    <cfRule type="cellIs" dxfId="19" priority="20" operator="equal">
      <formula>"RK"</formula>
    </cfRule>
  </conditionalFormatting>
  <conditionalFormatting sqref="AH60:AI82">
    <cfRule type="expression" dxfId="18" priority="17">
      <formula>$F60&lt;&gt;""</formula>
    </cfRule>
    <cfRule type="expression" dxfId="17" priority="19">
      <formula>$B60=1</formula>
    </cfRule>
  </conditionalFormatting>
  <conditionalFormatting sqref="AH60:AI82">
    <cfRule type="expression" dxfId="16" priority="18">
      <formula>$B60=7</formula>
    </cfRule>
  </conditionalFormatting>
  <conditionalFormatting sqref="AH60:AH82">
    <cfRule type="expression" dxfId="15" priority="14">
      <formula>$R60&lt;&gt;""</formula>
    </cfRule>
    <cfRule type="expression" dxfId="14" priority="16">
      <formula>$N60=1</formula>
    </cfRule>
  </conditionalFormatting>
  <conditionalFormatting sqref="AH60:AH82">
    <cfRule type="expression" dxfId="13" priority="15">
      <formula>$N60=7</formula>
    </cfRule>
  </conditionalFormatting>
  <conditionalFormatting sqref="AH60:AH82">
    <cfRule type="cellIs" dxfId="12" priority="13" operator="equal">
      <formula>"CL"</formula>
    </cfRule>
  </conditionalFormatting>
  <conditionalFormatting sqref="AH60:AI82">
    <cfRule type="cellIs" dxfId="11" priority="3" operator="equal">
      <formula>"CR"</formula>
    </cfRule>
    <cfRule type="cellIs" dxfId="10" priority="4" operator="equal">
      <formula>"TB"</formula>
    </cfRule>
    <cfRule type="cellIs" dxfId="9" priority="5" operator="equal">
      <formula>"DD"</formula>
    </cfRule>
    <cfRule type="cellIs" dxfId="8" priority="6" operator="equal">
      <formula>"KR"</formula>
    </cfRule>
    <cfRule type="cellIs" dxfId="7" priority="7" operator="equal">
      <formula>"AM"</formula>
    </cfRule>
    <cfRule type="cellIs" dxfId="6" priority="8" operator="equal">
      <formula>"TK"</formula>
    </cfRule>
    <cfRule type="cellIs" dxfId="5" priority="9" operator="equal">
      <formula>"TH"</formula>
    </cfRule>
    <cfRule type="cellIs" dxfId="4" priority="10" operator="equal">
      <formula>"SML"</formula>
    </cfRule>
    <cfRule type="cellIs" dxfId="3" priority="11" operator="equal">
      <formula>"MB"</formula>
    </cfRule>
    <cfRule type="cellIs" dxfId="2" priority="12" operator="equal">
      <formula>"CL"</formula>
    </cfRule>
  </conditionalFormatting>
  <conditionalFormatting sqref="AH60:AI82">
    <cfRule type="containsText" dxfId="1" priority="2" operator="containsText" text="AM">
      <formula>NOT(ISERROR(SEARCH("AM",AH60)))</formula>
    </cfRule>
  </conditionalFormatting>
  <conditionalFormatting sqref="AH60:AI82">
    <cfRule type="cellIs" dxfId="0" priority="1" operator="equal">
      <formula>"RK"</formula>
    </cfRule>
  </conditionalFormatting>
  <dataValidations disablePrompts="1" count="1">
    <dataValidation type="list" allowBlank="1" showInputMessage="1" showErrorMessage="1" sqref="F3" xr:uid="{00000000-0002-0000-0000-000000000000}">
      <formula1>Måneder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rowBreaks count="1" manualBreakCount="1">
    <brk id="54" min="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C46BC-00BA-4CB9-B039-DCDBE4610B03}">
  <dimension ref="A1:E402"/>
  <sheetViews>
    <sheetView tabSelected="1" workbookViewId="0">
      <selection activeCell="G15" sqref="G15"/>
    </sheetView>
  </sheetViews>
  <sheetFormatPr defaultRowHeight="14.4" x14ac:dyDescent="0.3"/>
  <cols>
    <col min="1" max="1" width="10.33203125" bestFit="1" customWidth="1"/>
    <col min="2" max="2" width="4.21875" bestFit="1" customWidth="1"/>
    <col min="3" max="3" width="7.44140625" bestFit="1" customWidth="1"/>
    <col min="4" max="4" width="4.6640625" bestFit="1" customWidth="1"/>
    <col min="5" max="5" width="7.44140625" bestFit="1" customWidth="1"/>
    <col min="6" max="385" width="5.6640625" bestFit="1" customWidth="1"/>
  </cols>
  <sheetData>
    <row r="1" spans="1:5" ht="18" x14ac:dyDescent="0.35">
      <c r="A1" s="62" t="s">
        <v>65</v>
      </c>
    </row>
    <row r="4" spans="1:5" x14ac:dyDescent="0.3">
      <c r="A4" t="s">
        <v>63</v>
      </c>
      <c r="B4" t="s">
        <v>66</v>
      </c>
      <c r="C4" t="s">
        <v>64</v>
      </c>
      <c r="D4" t="s">
        <v>61</v>
      </c>
      <c r="E4" t="s">
        <v>62</v>
      </c>
    </row>
    <row r="5" spans="1:5" x14ac:dyDescent="0.3">
      <c r="A5" s="2">
        <f>Kalender!C12</f>
        <v>44200</v>
      </c>
      <c r="B5">
        <f>WEEKNUM(A5,21)</f>
        <v>1</v>
      </c>
      <c r="C5" t="str">
        <f>TEXT(A5,"dddd")</f>
        <v>mandag</v>
      </c>
      <c r="E5" t="s">
        <v>49</v>
      </c>
    </row>
    <row r="6" spans="1:5" x14ac:dyDescent="0.3">
      <c r="A6" s="2">
        <f>A5+1</f>
        <v>44201</v>
      </c>
      <c r="B6">
        <f>WEEKNUM(A6,21)</f>
        <v>1</v>
      </c>
      <c r="C6" t="str">
        <f>TEXT(A6,"dddd")</f>
        <v>tirsdag</v>
      </c>
      <c r="E6" t="s">
        <v>49</v>
      </c>
    </row>
    <row r="7" spans="1:5" x14ac:dyDescent="0.3">
      <c r="A7" s="2">
        <f t="shared" ref="A7:A70" si="0">A6+1</f>
        <v>44202</v>
      </c>
      <c r="B7">
        <f t="shared" ref="B7:B70" si="1">WEEKNUM(A7,21)</f>
        <v>1</v>
      </c>
      <c r="C7" t="str">
        <f t="shared" ref="C7:C70" si="2">TEXT(A7,"dddd")</f>
        <v>onsdag</v>
      </c>
      <c r="E7" t="s">
        <v>49</v>
      </c>
    </row>
    <row r="8" spans="1:5" x14ac:dyDescent="0.3">
      <c r="A8" s="2">
        <f t="shared" si="0"/>
        <v>44203</v>
      </c>
      <c r="B8">
        <f t="shared" si="1"/>
        <v>1</v>
      </c>
      <c r="C8" t="str">
        <f t="shared" si="2"/>
        <v>torsdag</v>
      </c>
      <c r="E8" t="s">
        <v>49</v>
      </c>
    </row>
    <row r="9" spans="1:5" x14ac:dyDescent="0.3">
      <c r="A9" s="2">
        <f t="shared" si="0"/>
        <v>44204</v>
      </c>
      <c r="B9">
        <f t="shared" si="1"/>
        <v>1</v>
      </c>
      <c r="C9" t="str">
        <f t="shared" si="2"/>
        <v>fredag</v>
      </c>
      <c r="E9" t="s">
        <v>45</v>
      </c>
    </row>
    <row r="10" spans="1:5" x14ac:dyDescent="0.3">
      <c r="A10" s="2">
        <f t="shared" si="0"/>
        <v>44205</v>
      </c>
      <c r="B10">
        <f t="shared" si="1"/>
        <v>1</v>
      </c>
      <c r="C10" t="str">
        <f t="shared" si="2"/>
        <v>lørdag</v>
      </c>
      <c r="E10" t="s">
        <v>45</v>
      </c>
    </row>
    <row r="11" spans="1:5" x14ac:dyDescent="0.3">
      <c r="A11" s="2">
        <f t="shared" si="0"/>
        <v>44206</v>
      </c>
      <c r="B11">
        <f t="shared" si="1"/>
        <v>1</v>
      </c>
      <c r="C11" t="str">
        <f t="shared" si="2"/>
        <v>søndag</v>
      </c>
      <c r="E11" t="s">
        <v>45</v>
      </c>
    </row>
    <row r="12" spans="1:5" x14ac:dyDescent="0.3">
      <c r="A12" s="2">
        <f t="shared" si="0"/>
        <v>44207</v>
      </c>
      <c r="B12">
        <f t="shared" si="1"/>
        <v>2</v>
      </c>
      <c r="C12" t="str">
        <f t="shared" si="2"/>
        <v>mandag</v>
      </c>
      <c r="E12" t="s">
        <v>45</v>
      </c>
    </row>
    <row r="13" spans="1:5" x14ac:dyDescent="0.3">
      <c r="A13" s="2">
        <f t="shared" si="0"/>
        <v>44208</v>
      </c>
      <c r="B13">
        <f t="shared" si="1"/>
        <v>2</v>
      </c>
      <c r="C13" t="str">
        <f t="shared" si="2"/>
        <v>tirsdag</v>
      </c>
      <c r="E13" t="s">
        <v>45</v>
      </c>
    </row>
    <row r="14" spans="1:5" x14ac:dyDescent="0.3">
      <c r="A14" s="2">
        <f t="shared" si="0"/>
        <v>44209</v>
      </c>
      <c r="B14">
        <f t="shared" si="1"/>
        <v>2</v>
      </c>
      <c r="C14" t="str">
        <f t="shared" si="2"/>
        <v>onsdag</v>
      </c>
      <c r="E14" t="s">
        <v>45</v>
      </c>
    </row>
    <row r="15" spans="1:5" x14ac:dyDescent="0.3">
      <c r="A15" s="2">
        <f t="shared" si="0"/>
        <v>44210</v>
      </c>
      <c r="B15">
        <f t="shared" si="1"/>
        <v>2</v>
      </c>
      <c r="C15" t="str">
        <f t="shared" si="2"/>
        <v>torsdag</v>
      </c>
      <c r="E15" t="s">
        <v>45</v>
      </c>
    </row>
    <row r="16" spans="1:5" x14ac:dyDescent="0.3">
      <c r="A16" s="2">
        <f t="shared" si="0"/>
        <v>44211</v>
      </c>
      <c r="B16">
        <f t="shared" si="1"/>
        <v>2</v>
      </c>
      <c r="C16" t="str">
        <f t="shared" si="2"/>
        <v>fredag</v>
      </c>
      <c r="E16" t="s">
        <v>43</v>
      </c>
    </row>
    <row r="17" spans="1:5" x14ac:dyDescent="0.3">
      <c r="A17" s="2">
        <f t="shared" si="0"/>
        <v>44212</v>
      </c>
      <c r="B17">
        <f t="shared" si="1"/>
        <v>2</v>
      </c>
      <c r="C17" t="str">
        <f t="shared" si="2"/>
        <v>lørdag</v>
      </c>
      <c r="E17" t="s">
        <v>43</v>
      </c>
    </row>
    <row r="18" spans="1:5" x14ac:dyDescent="0.3">
      <c r="A18" s="2">
        <f t="shared" si="0"/>
        <v>44213</v>
      </c>
      <c r="B18">
        <f t="shared" si="1"/>
        <v>2</v>
      </c>
      <c r="C18" t="str">
        <f t="shared" si="2"/>
        <v>søndag</v>
      </c>
      <c r="E18" t="s">
        <v>43</v>
      </c>
    </row>
    <row r="19" spans="1:5" x14ac:dyDescent="0.3">
      <c r="A19" s="2">
        <f t="shared" si="0"/>
        <v>44214</v>
      </c>
      <c r="B19">
        <f t="shared" si="1"/>
        <v>3</v>
      </c>
      <c r="C19" t="str">
        <f t="shared" si="2"/>
        <v>mandag</v>
      </c>
      <c r="E19" t="s">
        <v>43</v>
      </c>
    </row>
    <row r="20" spans="1:5" x14ac:dyDescent="0.3">
      <c r="A20" s="2">
        <f t="shared" si="0"/>
        <v>44215</v>
      </c>
      <c r="B20">
        <f t="shared" si="1"/>
        <v>3</v>
      </c>
      <c r="C20" t="str">
        <f t="shared" si="2"/>
        <v>tirsdag</v>
      </c>
      <c r="E20" t="s">
        <v>43</v>
      </c>
    </row>
    <row r="21" spans="1:5" x14ac:dyDescent="0.3">
      <c r="A21" s="2">
        <f t="shared" si="0"/>
        <v>44216</v>
      </c>
      <c r="B21">
        <f t="shared" si="1"/>
        <v>3</v>
      </c>
      <c r="C21" t="str">
        <f t="shared" si="2"/>
        <v>onsdag</v>
      </c>
      <c r="E21" t="s">
        <v>43</v>
      </c>
    </row>
    <row r="22" spans="1:5" x14ac:dyDescent="0.3">
      <c r="A22" s="2">
        <f t="shared" si="0"/>
        <v>44217</v>
      </c>
      <c r="B22">
        <f t="shared" si="1"/>
        <v>3</v>
      </c>
      <c r="C22" t="str">
        <f t="shared" si="2"/>
        <v>torsdag</v>
      </c>
      <c r="E22" t="s">
        <v>43</v>
      </c>
    </row>
    <row r="23" spans="1:5" x14ac:dyDescent="0.3">
      <c r="A23" s="2">
        <f t="shared" si="0"/>
        <v>44218</v>
      </c>
      <c r="B23">
        <f t="shared" si="1"/>
        <v>3</v>
      </c>
      <c r="C23" t="str">
        <f t="shared" si="2"/>
        <v>fredag</v>
      </c>
      <c r="E23" t="s">
        <v>44</v>
      </c>
    </row>
    <row r="24" spans="1:5" x14ac:dyDescent="0.3">
      <c r="A24" s="2">
        <f t="shared" si="0"/>
        <v>44219</v>
      </c>
      <c r="B24">
        <f t="shared" si="1"/>
        <v>3</v>
      </c>
      <c r="C24" t="str">
        <f t="shared" si="2"/>
        <v>lørdag</v>
      </c>
      <c r="E24" t="s">
        <v>44</v>
      </c>
    </row>
    <row r="25" spans="1:5" x14ac:dyDescent="0.3">
      <c r="A25" s="2">
        <f t="shared" si="0"/>
        <v>44220</v>
      </c>
      <c r="B25">
        <f t="shared" si="1"/>
        <v>3</v>
      </c>
      <c r="C25" t="str">
        <f t="shared" si="2"/>
        <v>søndag</v>
      </c>
      <c r="E25" t="s">
        <v>44</v>
      </c>
    </row>
    <row r="26" spans="1:5" x14ac:dyDescent="0.3">
      <c r="A26" s="2">
        <f t="shared" si="0"/>
        <v>44221</v>
      </c>
      <c r="B26">
        <f t="shared" si="1"/>
        <v>4</v>
      </c>
      <c r="C26" t="str">
        <f t="shared" si="2"/>
        <v>mandag</v>
      </c>
      <c r="E26" t="s">
        <v>44</v>
      </c>
    </row>
    <row r="27" spans="1:5" x14ac:dyDescent="0.3">
      <c r="A27" s="2">
        <f t="shared" si="0"/>
        <v>44222</v>
      </c>
      <c r="B27">
        <f t="shared" si="1"/>
        <v>4</v>
      </c>
      <c r="C27" t="str">
        <f t="shared" si="2"/>
        <v>tirsdag</v>
      </c>
      <c r="E27" t="s">
        <v>44</v>
      </c>
    </row>
    <row r="28" spans="1:5" x14ac:dyDescent="0.3">
      <c r="A28" s="2">
        <f t="shared" si="0"/>
        <v>44223</v>
      </c>
      <c r="B28">
        <f t="shared" si="1"/>
        <v>4</v>
      </c>
      <c r="C28" t="str">
        <f t="shared" si="2"/>
        <v>onsdag</v>
      </c>
      <c r="E28" t="s">
        <v>44</v>
      </c>
    </row>
    <row r="29" spans="1:5" x14ac:dyDescent="0.3">
      <c r="A29" s="2">
        <f t="shared" si="0"/>
        <v>44224</v>
      </c>
      <c r="B29">
        <f t="shared" si="1"/>
        <v>4</v>
      </c>
      <c r="C29" t="str">
        <f t="shared" si="2"/>
        <v>torsdag</v>
      </c>
      <c r="E29" t="s">
        <v>44</v>
      </c>
    </row>
    <row r="30" spans="1:5" x14ac:dyDescent="0.3">
      <c r="A30" s="2">
        <f t="shared" si="0"/>
        <v>44225</v>
      </c>
      <c r="B30">
        <f t="shared" si="1"/>
        <v>4</v>
      </c>
      <c r="C30" t="str">
        <f t="shared" si="2"/>
        <v>fredag</v>
      </c>
      <c r="E30" t="s">
        <v>49</v>
      </c>
    </row>
    <row r="31" spans="1:5" x14ac:dyDescent="0.3">
      <c r="A31" s="2">
        <f t="shared" si="0"/>
        <v>44226</v>
      </c>
      <c r="B31">
        <f t="shared" si="1"/>
        <v>4</v>
      </c>
      <c r="C31" t="str">
        <f t="shared" si="2"/>
        <v>lørdag</v>
      </c>
      <c r="E31" t="s">
        <v>49</v>
      </c>
    </row>
    <row r="32" spans="1:5" x14ac:dyDescent="0.3">
      <c r="A32" s="2">
        <f t="shared" si="0"/>
        <v>44227</v>
      </c>
      <c r="B32">
        <f t="shared" si="1"/>
        <v>4</v>
      </c>
      <c r="C32" t="str">
        <f t="shared" si="2"/>
        <v>søndag</v>
      </c>
      <c r="E32" t="s">
        <v>49</v>
      </c>
    </row>
    <row r="33" spans="1:5" x14ac:dyDescent="0.3">
      <c r="A33" s="2">
        <f t="shared" si="0"/>
        <v>44228</v>
      </c>
      <c r="B33">
        <f t="shared" si="1"/>
        <v>5</v>
      </c>
      <c r="C33" t="str">
        <f t="shared" si="2"/>
        <v>mandag</v>
      </c>
      <c r="E33" s="73" t="str">
        <f>E5</f>
        <v>KR</v>
      </c>
    </row>
    <row r="34" spans="1:5" x14ac:dyDescent="0.3">
      <c r="A34" s="2">
        <f t="shared" si="0"/>
        <v>44229</v>
      </c>
      <c r="B34">
        <f t="shared" si="1"/>
        <v>5</v>
      </c>
      <c r="C34" t="str">
        <f t="shared" si="2"/>
        <v>tirsdag</v>
      </c>
      <c r="E34" t="str">
        <f t="shared" ref="E34:E97" si="3">E6</f>
        <v>KR</v>
      </c>
    </row>
    <row r="35" spans="1:5" x14ac:dyDescent="0.3">
      <c r="A35" s="2">
        <f t="shared" si="0"/>
        <v>44230</v>
      </c>
      <c r="B35">
        <f t="shared" si="1"/>
        <v>5</v>
      </c>
      <c r="C35" t="str">
        <f t="shared" si="2"/>
        <v>onsdag</v>
      </c>
      <c r="E35" t="str">
        <f t="shared" si="3"/>
        <v>KR</v>
      </c>
    </row>
    <row r="36" spans="1:5" x14ac:dyDescent="0.3">
      <c r="A36" s="2">
        <f t="shared" si="0"/>
        <v>44231</v>
      </c>
      <c r="B36">
        <f t="shared" si="1"/>
        <v>5</v>
      </c>
      <c r="C36" t="str">
        <f t="shared" si="2"/>
        <v>torsdag</v>
      </c>
      <c r="E36" t="str">
        <f t="shared" si="3"/>
        <v>KR</v>
      </c>
    </row>
    <row r="37" spans="1:5" x14ac:dyDescent="0.3">
      <c r="A37" s="2">
        <f t="shared" si="0"/>
        <v>44232</v>
      </c>
      <c r="B37">
        <f t="shared" si="1"/>
        <v>5</v>
      </c>
      <c r="C37" t="str">
        <f t="shared" si="2"/>
        <v>fredag</v>
      </c>
      <c r="E37" t="str">
        <f t="shared" si="3"/>
        <v>TB</v>
      </c>
    </row>
    <row r="38" spans="1:5" x14ac:dyDescent="0.3">
      <c r="A38" s="2">
        <f t="shared" si="0"/>
        <v>44233</v>
      </c>
      <c r="B38">
        <f t="shared" si="1"/>
        <v>5</v>
      </c>
      <c r="C38" t="str">
        <f t="shared" si="2"/>
        <v>lørdag</v>
      </c>
      <c r="E38" t="str">
        <f t="shared" si="3"/>
        <v>TB</v>
      </c>
    </row>
    <row r="39" spans="1:5" x14ac:dyDescent="0.3">
      <c r="A39" s="2">
        <f t="shared" si="0"/>
        <v>44234</v>
      </c>
      <c r="B39">
        <f t="shared" si="1"/>
        <v>5</v>
      </c>
      <c r="C39" t="str">
        <f t="shared" si="2"/>
        <v>søndag</v>
      </c>
      <c r="E39" t="str">
        <f t="shared" si="3"/>
        <v>TB</v>
      </c>
    </row>
    <row r="40" spans="1:5" x14ac:dyDescent="0.3">
      <c r="A40" s="2">
        <f t="shared" si="0"/>
        <v>44235</v>
      </c>
      <c r="B40">
        <f t="shared" si="1"/>
        <v>6</v>
      </c>
      <c r="C40" t="str">
        <f t="shared" si="2"/>
        <v>mandag</v>
      </c>
      <c r="E40" t="str">
        <f t="shared" si="3"/>
        <v>TB</v>
      </c>
    </row>
    <row r="41" spans="1:5" x14ac:dyDescent="0.3">
      <c r="A41" s="2">
        <f t="shared" si="0"/>
        <v>44236</v>
      </c>
      <c r="B41">
        <f t="shared" si="1"/>
        <v>6</v>
      </c>
      <c r="C41" t="str">
        <f t="shared" si="2"/>
        <v>tirsdag</v>
      </c>
      <c r="E41" t="str">
        <f t="shared" si="3"/>
        <v>TB</v>
      </c>
    </row>
    <row r="42" spans="1:5" x14ac:dyDescent="0.3">
      <c r="A42" s="2">
        <f t="shared" si="0"/>
        <v>44237</v>
      </c>
      <c r="B42">
        <f t="shared" si="1"/>
        <v>6</v>
      </c>
      <c r="C42" t="str">
        <f t="shared" si="2"/>
        <v>onsdag</v>
      </c>
      <c r="E42" t="str">
        <f t="shared" si="3"/>
        <v>TB</v>
      </c>
    </row>
    <row r="43" spans="1:5" x14ac:dyDescent="0.3">
      <c r="A43" s="2">
        <f t="shared" si="0"/>
        <v>44238</v>
      </c>
      <c r="B43">
        <f t="shared" si="1"/>
        <v>6</v>
      </c>
      <c r="C43" t="str">
        <f t="shared" si="2"/>
        <v>torsdag</v>
      </c>
      <c r="E43" t="str">
        <f t="shared" si="3"/>
        <v>TB</v>
      </c>
    </row>
    <row r="44" spans="1:5" x14ac:dyDescent="0.3">
      <c r="A44" s="2">
        <f t="shared" si="0"/>
        <v>44239</v>
      </c>
      <c r="B44">
        <f t="shared" si="1"/>
        <v>6</v>
      </c>
      <c r="C44" t="str">
        <f t="shared" si="2"/>
        <v>fredag</v>
      </c>
      <c r="E44" t="str">
        <f t="shared" si="3"/>
        <v>DD</v>
      </c>
    </row>
    <row r="45" spans="1:5" x14ac:dyDescent="0.3">
      <c r="A45" s="2">
        <f t="shared" si="0"/>
        <v>44240</v>
      </c>
      <c r="B45">
        <f t="shared" si="1"/>
        <v>6</v>
      </c>
      <c r="C45" t="str">
        <f t="shared" si="2"/>
        <v>lørdag</v>
      </c>
      <c r="E45" t="str">
        <f t="shared" si="3"/>
        <v>DD</v>
      </c>
    </row>
    <row r="46" spans="1:5" x14ac:dyDescent="0.3">
      <c r="A46" s="2">
        <f t="shared" si="0"/>
        <v>44241</v>
      </c>
      <c r="B46">
        <f t="shared" si="1"/>
        <v>6</v>
      </c>
      <c r="C46" t="str">
        <f t="shared" si="2"/>
        <v>søndag</v>
      </c>
      <c r="E46" t="str">
        <f t="shared" si="3"/>
        <v>DD</v>
      </c>
    </row>
    <row r="47" spans="1:5" x14ac:dyDescent="0.3">
      <c r="A47" s="2">
        <f t="shared" si="0"/>
        <v>44242</v>
      </c>
      <c r="B47">
        <f t="shared" si="1"/>
        <v>7</v>
      </c>
      <c r="C47" t="str">
        <f t="shared" si="2"/>
        <v>mandag</v>
      </c>
      <c r="E47" t="str">
        <f t="shared" si="3"/>
        <v>DD</v>
      </c>
    </row>
    <row r="48" spans="1:5" x14ac:dyDescent="0.3">
      <c r="A48" s="2">
        <f t="shared" si="0"/>
        <v>44243</v>
      </c>
      <c r="B48">
        <f t="shared" si="1"/>
        <v>7</v>
      </c>
      <c r="C48" t="str">
        <f t="shared" si="2"/>
        <v>tirsdag</v>
      </c>
      <c r="E48" t="str">
        <f t="shared" si="3"/>
        <v>DD</v>
      </c>
    </row>
    <row r="49" spans="1:5" x14ac:dyDescent="0.3">
      <c r="A49" s="2">
        <f t="shared" si="0"/>
        <v>44244</v>
      </c>
      <c r="B49">
        <f t="shared" si="1"/>
        <v>7</v>
      </c>
      <c r="C49" t="str">
        <f t="shared" si="2"/>
        <v>onsdag</v>
      </c>
      <c r="E49" t="str">
        <f t="shared" si="3"/>
        <v>DD</v>
      </c>
    </row>
    <row r="50" spans="1:5" x14ac:dyDescent="0.3">
      <c r="A50" s="2">
        <f t="shared" si="0"/>
        <v>44245</v>
      </c>
      <c r="B50">
        <f t="shared" si="1"/>
        <v>7</v>
      </c>
      <c r="C50" t="str">
        <f t="shared" si="2"/>
        <v>torsdag</v>
      </c>
      <c r="E50" t="str">
        <f t="shared" si="3"/>
        <v>DD</v>
      </c>
    </row>
    <row r="51" spans="1:5" x14ac:dyDescent="0.3">
      <c r="A51" s="2">
        <f t="shared" si="0"/>
        <v>44246</v>
      </c>
      <c r="B51">
        <f t="shared" si="1"/>
        <v>7</v>
      </c>
      <c r="C51" t="str">
        <f t="shared" si="2"/>
        <v>fredag</v>
      </c>
      <c r="E51" t="str">
        <f t="shared" si="3"/>
        <v>CR</v>
      </c>
    </row>
    <row r="52" spans="1:5" x14ac:dyDescent="0.3">
      <c r="A52" s="2">
        <f t="shared" si="0"/>
        <v>44247</v>
      </c>
      <c r="B52">
        <f t="shared" si="1"/>
        <v>7</v>
      </c>
      <c r="C52" t="str">
        <f t="shared" si="2"/>
        <v>lørdag</v>
      </c>
      <c r="E52" t="str">
        <f t="shared" si="3"/>
        <v>CR</v>
      </c>
    </row>
    <row r="53" spans="1:5" x14ac:dyDescent="0.3">
      <c r="A53" s="2">
        <f t="shared" si="0"/>
        <v>44248</v>
      </c>
      <c r="B53">
        <f t="shared" si="1"/>
        <v>7</v>
      </c>
      <c r="C53" t="str">
        <f t="shared" si="2"/>
        <v>søndag</v>
      </c>
      <c r="E53" t="str">
        <f t="shared" si="3"/>
        <v>CR</v>
      </c>
    </row>
    <row r="54" spans="1:5" x14ac:dyDescent="0.3">
      <c r="A54" s="2">
        <f t="shared" si="0"/>
        <v>44249</v>
      </c>
      <c r="B54">
        <f t="shared" si="1"/>
        <v>8</v>
      </c>
      <c r="C54" t="str">
        <f t="shared" si="2"/>
        <v>mandag</v>
      </c>
      <c r="E54" t="str">
        <f t="shared" si="3"/>
        <v>CR</v>
      </c>
    </row>
    <row r="55" spans="1:5" x14ac:dyDescent="0.3">
      <c r="A55" s="2">
        <f t="shared" si="0"/>
        <v>44250</v>
      </c>
      <c r="B55">
        <f t="shared" si="1"/>
        <v>8</v>
      </c>
      <c r="C55" t="str">
        <f t="shared" si="2"/>
        <v>tirsdag</v>
      </c>
      <c r="E55" t="str">
        <f t="shared" si="3"/>
        <v>CR</v>
      </c>
    </row>
    <row r="56" spans="1:5" x14ac:dyDescent="0.3">
      <c r="A56" s="2">
        <f t="shared" si="0"/>
        <v>44251</v>
      </c>
      <c r="B56">
        <f t="shared" si="1"/>
        <v>8</v>
      </c>
      <c r="C56" t="str">
        <f t="shared" si="2"/>
        <v>onsdag</v>
      </c>
      <c r="E56" t="str">
        <f t="shared" si="3"/>
        <v>CR</v>
      </c>
    </row>
    <row r="57" spans="1:5" x14ac:dyDescent="0.3">
      <c r="A57" s="2">
        <f t="shared" si="0"/>
        <v>44252</v>
      </c>
      <c r="B57">
        <f t="shared" si="1"/>
        <v>8</v>
      </c>
      <c r="C57" t="str">
        <f t="shared" si="2"/>
        <v>torsdag</v>
      </c>
      <c r="E57" t="str">
        <f t="shared" si="3"/>
        <v>CR</v>
      </c>
    </row>
    <row r="58" spans="1:5" x14ac:dyDescent="0.3">
      <c r="A58" s="2">
        <f t="shared" si="0"/>
        <v>44253</v>
      </c>
      <c r="B58">
        <f t="shared" si="1"/>
        <v>8</v>
      </c>
      <c r="C58" t="str">
        <f t="shared" si="2"/>
        <v>fredag</v>
      </c>
      <c r="E58" t="str">
        <f t="shared" si="3"/>
        <v>KR</v>
      </c>
    </row>
    <row r="59" spans="1:5" x14ac:dyDescent="0.3">
      <c r="A59" s="2">
        <f t="shared" si="0"/>
        <v>44254</v>
      </c>
      <c r="B59">
        <f t="shared" si="1"/>
        <v>8</v>
      </c>
      <c r="C59" t="str">
        <f t="shared" si="2"/>
        <v>lørdag</v>
      </c>
      <c r="E59" t="str">
        <f t="shared" si="3"/>
        <v>KR</v>
      </c>
    </row>
    <row r="60" spans="1:5" x14ac:dyDescent="0.3">
      <c r="A60" s="2">
        <f t="shared" si="0"/>
        <v>44255</v>
      </c>
      <c r="B60">
        <f t="shared" si="1"/>
        <v>8</v>
      </c>
      <c r="C60" t="str">
        <f t="shared" si="2"/>
        <v>søndag</v>
      </c>
      <c r="E60" t="str">
        <f t="shared" si="3"/>
        <v>KR</v>
      </c>
    </row>
    <row r="61" spans="1:5" x14ac:dyDescent="0.3">
      <c r="A61" s="2">
        <f t="shared" si="0"/>
        <v>44256</v>
      </c>
      <c r="B61">
        <f t="shared" si="1"/>
        <v>9</v>
      </c>
      <c r="C61" t="str">
        <f t="shared" si="2"/>
        <v>mandag</v>
      </c>
      <c r="E61" t="str">
        <f t="shared" si="3"/>
        <v>KR</v>
      </c>
    </row>
    <row r="62" spans="1:5" x14ac:dyDescent="0.3">
      <c r="A62" s="2">
        <f t="shared" si="0"/>
        <v>44257</v>
      </c>
      <c r="B62">
        <f t="shared" si="1"/>
        <v>9</v>
      </c>
      <c r="C62" t="str">
        <f t="shared" si="2"/>
        <v>tirsdag</v>
      </c>
      <c r="E62" t="str">
        <f t="shared" si="3"/>
        <v>KR</v>
      </c>
    </row>
    <row r="63" spans="1:5" x14ac:dyDescent="0.3">
      <c r="A63" s="2">
        <f t="shared" si="0"/>
        <v>44258</v>
      </c>
      <c r="B63">
        <f t="shared" si="1"/>
        <v>9</v>
      </c>
      <c r="C63" t="str">
        <f t="shared" si="2"/>
        <v>onsdag</v>
      </c>
      <c r="E63" t="str">
        <f t="shared" si="3"/>
        <v>KR</v>
      </c>
    </row>
    <row r="64" spans="1:5" x14ac:dyDescent="0.3">
      <c r="A64" s="2">
        <f t="shared" si="0"/>
        <v>44259</v>
      </c>
      <c r="B64">
        <f t="shared" si="1"/>
        <v>9</v>
      </c>
      <c r="C64" t="str">
        <f t="shared" si="2"/>
        <v>torsdag</v>
      </c>
      <c r="E64" t="str">
        <f t="shared" si="3"/>
        <v>KR</v>
      </c>
    </row>
    <row r="65" spans="1:5" x14ac:dyDescent="0.3">
      <c r="A65" s="2">
        <f t="shared" si="0"/>
        <v>44260</v>
      </c>
      <c r="B65">
        <f t="shared" si="1"/>
        <v>9</v>
      </c>
      <c r="C65" t="str">
        <f t="shared" si="2"/>
        <v>fredag</v>
      </c>
      <c r="E65" t="str">
        <f t="shared" si="3"/>
        <v>TB</v>
      </c>
    </row>
    <row r="66" spans="1:5" x14ac:dyDescent="0.3">
      <c r="A66" s="2">
        <f t="shared" si="0"/>
        <v>44261</v>
      </c>
      <c r="B66">
        <f t="shared" si="1"/>
        <v>9</v>
      </c>
      <c r="C66" t="str">
        <f t="shared" si="2"/>
        <v>lørdag</v>
      </c>
      <c r="E66" t="str">
        <f t="shared" si="3"/>
        <v>TB</v>
      </c>
    </row>
    <row r="67" spans="1:5" x14ac:dyDescent="0.3">
      <c r="A67" s="2">
        <f t="shared" si="0"/>
        <v>44262</v>
      </c>
      <c r="B67">
        <f t="shared" si="1"/>
        <v>9</v>
      </c>
      <c r="C67" t="str">
        <f t="shared" si="2"/>
        <v>søndag</v>
      </c>
      <c r="E67" t="str">
        <f t="shared" si="3"/>
        <v>TB</v>
      </c>
    </row>
    <row r="68" spans="1:5" x14ac:dyDescent="0.3">
      <c r="A68" s="2">
        <f t="shared" si="0"/>
        <v>44263</v>
      </c>
      <c r="B68">
        <f t="shared" si="1"/>
        <v>10</v>
      </c>
      <c r="C68" t="str">
        <f t="shared" si="2"/>
        <v>mandag</v>
      </c>
      <c r="E68" t="str">
        <f t="shared" si="3"/>
        <v>TB</v>
      </c>
    </row>
    <row r="69" spans="1:5" x14ac:dyDescent="0.3">
      <c r="A69" s="2">
        <f t="shared" si="0"/>
        <v>44264</v>
      </c>
      <c r="B69">
        <f t="shared" si="1"/>
        <v>10</v>
      </c>
      <c r="C69" t="str">
        <f t="shared" si="2"/>
        <v>tirsdag</v>
      </c>
      <c r="E69" t="str">
        <f t="shared" si="3"/>
        <v>TB</v>
      </c>
    </row>
    <row r="70" spans="1:5" x14ac:dyDescent="0.3">
      <c r="A70" s="2">
        <f t="shared" si="0"/>
        <v>44265</v>
      </c>
      <c r="B70">
        <f t="shared" si="1"/>
        <v>10</v>
      </c>
      <c r="C70" t="str">
        <f t="shared" si="2"/>
        <v>onsdag</v>
      </c>
      <c r="E70" t="str">
        <f t="shared" si="3"/>
        <v>TB</v>
      </c>
    </row>
    <row r="71" spans="1:5" x14ac:dyDescent="0.3">
      <c r="A71" s="2">
        <f t="shared" ref="A71:A134" si="4">A70+1</f>
        <v>44266</v>
      </c>
      <c r="B71">
        <f t="shared" ref="B71:B134" si="5">WEEKNUM(A71,21)</f>
        <v>10</v>
      </c>
      <c r="C71" t="str">
        <f t="shared" ref="C71:C134" si="6">TEXT(A71,"dddd")</f>
        <v>torsdag</v>
      </c>
      <c r="E71" t="str">
        <f t="shared" si="3"/>
        <v>TB</v>
      </c>
    </row>
    <row r="72" spans="1:5" x14ac:dyDescent="0.3">
      <c r="A72" s="2">
        <f t="shared" si="4"/>
        <v>44267</v>
      </c>
      <c r="B72">
        <f t="shared" si="5"/>
        <v>10</v>
      </c>
      <c r="C72" t="str">
        <f t="shared" si="6"/>
        <v>fredag</v>
      </c>
      <c r="E72" t="str">
        <f t="shared" si="3"/>
        <v>DD</v>
      </c>
    </row>
    <row r="73" spans="1:5" x14ac:dyDescent="0.3">
      <c r="A73" s="2">
        <f t="shared" si="4"/>
        <v>44268</v>
      </c>
      <c r="B73">
        <f t="shared" si="5"/>
        <v>10</v>
      </c>
      <c r="C73" t="str">
        <f t="shared" si="6"/>
        <v>lørdag</v>
      </c>
      <c r="E73" t="str">
        <f t="shared" si="3"/>
        <v>DD</v>
      </c>
    </row>
    <row r="74" spans="1:5" x14ac:dyDescent="0.3">
      <c r="A74" s="2">
        <f t="shared" si="4"/>
        <v>44269</v>
      </c>
      <c r="B74">
        <f t="shared" si="5"/>
        <v>10</v>
      </c>
      <c r="C74" t="str">
        <f t="shared" si="6"/>
        <v>søndag</v>
      </c>
      <c r="E74" t="str">
        <f t="shared" si="3"/>
        <v>DD</v>
      </c>
    </row>
    <row r="75" spans="1:5" x14ac:dyDescent="0.3">
      <c r="A75" s="2">
        <f t="shared" si="4"/>
        <v>44270</v>
      </c>
      <c r="B75">
        <f t="shared" si="5"/>
        <v>11</v>
      </c>
      <c r="C75" t="str">
        <f t="shared" si="6"/>
        <v>mandag</v>
      </c>
      <c r="E75" t="str">
        <f t="shared" si="3"/>
        <v>DD</v>
      </c>
    </row>
    <row r="76" spans="1:5" x14ac:dyDescent="0.3">
      <c r="A76" s="2">
        <f t="shared" si="4"/>
        <v>44271</v>
      </c>
      <c r="B76">
        <f t="shared" si="5"/>
        <v>11</v>
      </c>
      <c r="C76" t="str">
        <f t="shared" si="6"/>
        <v>tirsdag</v>
      </c>
      <c r="E76" t="str">
        <f t="shared" si="3"/>
        <v>DD</v>
      </c>
    </row>
    <row r="77" spans="1:5" x14ac:dyDescent="0.3">
      <c r="A77" s="2">
        <f t="shared" si="4"/>
        <v>44272</v>
      </c>
      <c r="B77">
        <f t="shared" si="5"/>
        <v>11</v>
      </c>
      <c r="C77" t="str">
        <f t="shared" si="6"/>
        <v>onsdag</v>
      </c>
      <c r="E77" t="str">
        <f t="shared" si="3"/>
        <v>DD</v>
      </c>
    </row>
    <row r="78" spans="1:5" x14ac:dyDescent="0.3">
      <c r="A78" s="2">
        <f t="shared" si="4"/>
        <v>44273</v>
      </c>
      <c r="B78">
        <f t="shared" si="5"/>
        <v>11</v>
      </c>
      <c r="C78" t="str">
        <f t="shared" si="6"/>
        <v>torsdag</v>
      </c>
      <c r="E78" t="str">
        <f t="shared" si="3"/>
        <v>DD</v>
      </c>
    </row>
    <row r="79" spans="1:5" x14ac:dyDescent="0.3">
      <c r="A79" s="2">
        <f t="shared" si="4"/>
        <v>44274</v>
      </c>
      <c r="B79">
        <f t="shared" si="5"/>
        <v>11</v>
      </c>
      <c r="C79" t="str">
        <f t="shared" si="6"/>
        <v>fredag</v>
      </c>
      <c r="E79" t="str">
        <f t="shared" si="3"/>
        <v>CR</v>
      </c>
    </row>
    <row r="80" spans="1:5" x14ac:dyDescent="0.3">
      <c r="A80" s="2">
        <f t="shared" si="4"/>
        <v>44275</v>
      </c>
      <c r="B80">
        <f t="shared" si="5"/>
        <v>11</v>
      </c>
      <c r="C80" t="str">
        <f t="shared" si="6"/>
        <v>lørdag</v>
      </c>
      <c r="E80" t="str">
        <f t="shared" si="3"/>
        <v>CR</v>
      </c>
    </row>
    <row r="81" spans="1:5" x14ac:dyDescent="0.3">
      <c r="A81" s="2">
        <f t="shared" si="4"/>
        <v>44276</v>
      </c>
      <c r="B81">
        <f t="shared" si="5"/>
        <v>11</v>
      </c>
      <c r="C81" t="str">
        <f t="shared" si="6"/>
        <v>søndag</v>
      </c>
      <c r="E81" t="str">
        <f t="shared" si="3"/>
        <v>CR</v>
      </c>
    </row>
    <row r="82" spans="1:5" x14ac:dyDescent="0.3">
      <c r="A82" s="2">
        <f t="shared" si="4"/>
        <v>44277</v>
      </c>
      <c r="B82">
        <f t="shared" si="5"/>
        <v>12</v>
      </c>
      <c r="C82" t="str">
        <f t="shared" si="6"/>
        <v>mandag</v>
      </c>
      <c r="E82" t="str">
        <f t="shared" si="3"/>
        <v>CR</v>
      </c>
    </row>
    <row r="83" spans="1:5" x14ac:dyDescent="0.3">
      <c r="A83" s="2">
        <f t="shared" si="4"/>
        <v>44278</v>
      </c>
      <c r="B83">
        <f t="shared" si="5"/>
        <v>12</v>
      </c>
      <c r="C83" t="str">
        <f t="shared" si="6"/>
        <v>tirsdag</v>
      </c>
      <c r="E83" t="str">
        <f t="shared" si="3"/>
        <v>CR</v>
      </c>
    </row>
    <row r="84" spans="1:5" x14ac:dyDescent="0.3">
      <c r="A84" s="2">
        <f t="shared" si="4"/>
        <v>44279</v>
      </c>
      <c r="B84">
        <f t="shared" si="5"/>
        <v>12</v>
      </c>
      <c r="C84" t="str">
        <f t="shared" si="6"/>
        <v>onsdag</v>
      </c>
      <c r="E84" t="str">
        <f t="shared" si="3"/>
        <v>CR</v>
      </c>
    </row>
    <row r="85" spans="1:5" x14ac:dyDescent="0.3">
      <c r="A85" s="2">
        <f t="shared" si="4"/>
        <v>44280</v>
      </c>
      <c r="B85">
        <f t="shared" si="5"/>
        <v>12</v>
      </c>
      <c r="C85" t="str">
        <f t="shared" si="6"/>
        <v>torsdag</v>
      </c>
      <c r="E85" t="str">
        <f t="shared" si="3"/>
        <v>CR</v>
      </c>
    </row>
    <row r="86" spans="1:5" x14ac:dyDescent="0.3">
      <c r="A86" s="2">
        <f t="shared" si="4"/>
        <v>44281</v>
      </c>
      <c r="B86">
        <f t="shared" si="5"/>
        <v>12</v>
      </c>
      <c r="C86" t="str">
        <f t="shared" si="6"/>
        <v>fredag</v>
      </c>
      <c r="E86" t="str">
        <f t="shared" si="3"/>
        <v>KR</v>
      </c>
    </row>
    <row r="87" spans="1:5" x14ac:dyDescent="0.3">
      <c r="A87" s="2">
        <f t="shared" si="4"/>
        <v>44282</v>
      </c>
      <c r="B87">
        <f t="shared" si="5"/>
        <v>12</v>
      </c>
      <c r="C87" t="str">
        <f t="shared" si="6"/>
        <v>lørdag</v>
      </c>
      <c r="E87" t="str">
        <f t="shared" si="3"/>
        <v>KR</v>
      </c>
    </row>
    <row r="88" spans="1:5" x14ac:dyDescent="0.3">
      <c r="A88" s="2">
        <f t="shared" si="4"/>
        <v>44283</v>
      </c>
      <c r="B88">
        <f t="shared" si="5"/>
        <v>12</v>
      </c>
      <c r="C88" t="str">
        <f t="shared" si="6"/>
        <v>søndag</v>
      </c>
      <c r="E88" t="str">
        <f t="shared" si="3"/>
        <v>KR</v>
      </c>
    </row>
    <row r="89" spans="1:5" x14ac:dyDescent="0.3">
      <c r="A89" s="2">
        <f t="shared" si="4"/>
        <v>44284</v>
      </c>
      <c r="B89">
        <f t="shared" si="5"/>
        <v>13</v>
      </c>
      <c r="C89" t="str">
        <f t="shared" si="6"/>
        <v>mandag</v>
      </c>
      <c r="E89" t="str">
        <f t="shared" si="3"/>
        <v>KR</v>
      </c>
    </row>
    <row r="90" spans="1:5" x14ac:dyDescent="0.3">
      <c r="A90" s="2">
        <f t="shared" si="4"/>
        <v>44285</v>
      </c>
      <c r="B90">
        <f t="shared" si="5"/>
        <v>13</v>
      </c>
      <c r="C90" t="str">
        <f t="shared" si="6"/>
        <v>tirsdag</v>
      </c>
      <c r="E90" t="str">
        <f t="shared" si="3"/>
        <v>KR</v>
      </c>
    </row>
    <row r="91" spans="1:5" x14ac:dyDescent="0.3">
      <c r="A91" s="2">
        <f t="shared" si="4"/>
        <v>44286</v>
      </c>
      <c r="B91">
        <f t="shared" si="5"/>
        <v>13</v>
      </c>
      <c r="C91" t="str">
        <f t="shared" si="6"/>
        <v>onsdag</v>
      </c>
      <c r="E91" t="str">
        <f t="shared" si="3"/>
        <v>KR</v>
      </c>
    </row>
    <row r="92" spans="1:5" x14ac:dyDescent="0.3">
      <c r="A92" s="2">
        <f t="shared" si="4"/>
        <v>44287</v>
      </c>
      <c r="B92">
        <f t="shared" si="5"/>
        <v>13</v>
      </c>
      <c r="C92" t="str">
        <f t="shared" si="6"/>
        <v>torsdag</v>
      </c>
      <c r="E92" t="str">
        <f t="shared" si="3"/>
        <v>KR</v>
      </c>
    </row>
    <row r="93" spans="1:5" x14ac:dyDescent="0.3">
      <c r="A93" s="2">
        <f t="shared" si="4"/>
        <v>44288</v>
      </c>
      <c r="B93">
        <f t="shared" si="5"/>
        <v>13</v>
      </c>
      <c r="C93" t="str">
        <f t="shared" si="6"/>
        <v>fredag</v>
      </c>
      <c r="E93" t="str">
        <f t="shared" si="3"/>
        <v>TB</v>
      </c>
    </row>
    <row r="94" spans="1:5" x14ac:dyDescent="0.3">
      <c r="A94" s="2">
        <f t="shared" si="4"/>
        <v>44289</v>
      </c>
      <c r="B94">
        <f t="shared" si="5"/>
        <v>13</v>
      </c>
      <c r="C94" t="str">
        <f t="shared" si="6"/>
        <v>lørdag</v>
      </c>
      <c r="E94" t="str">
        <f t="shared" si="3"/>
        <v>TB</v>
      </c>
    </row>
    <row r="95" spans="1:5" x14ac:dyDescent="0.3">
      <c r="A95" s="2">
        <f t="shared" si="4"/>
        <v>44290</v>
      </c>
      <c r="B95">
        <f t="shared" si="5"/>
        <v>13</v>
      </c>
      <c r="C95" t="str">
        <f t="shared" si="6"/>
        <v>søndag</v>
      </c>
      <c r="E95" t="str">
        <f t="shared" si="3"/>
        <v>TB</v>
      </c>
    </row>
    <row r="96" spans="1:5" x14ac:dyDescent="0.3">
      <c r="A96" s="2">
        <f t="shared" si="4"/>
        <v>44291</v>
      </c>
      <c r="B96">
        <f t="shared" si="5"/>
        <v>14</v>
      </c>
      <c r="C96" t="str">
        <f t="shared" si="6"/>
        <v>mandag</v>
      </c>
      <c r="E96" t="str">
        <f t="shared" si="3"/>
        <v>TB</v>
      </c>
    </row>
    <row r="97" spans="1:5" x14ac:dyDescent="0.3">
      <c r="A97" s="2">
        <f t="shared" si="4"/>
        <v>44292</v>
      </c>
      <c r="B97">
        <f t="shared" si="5"/>
        <v>14</v>
      </c>
      <c r="C97" t="str">
        <f t="shared" si="6"/>
        <v>tirsdag</v>
      </c>
      <c r="E97" t="str">
        <f t="shared" si="3"/>
        <v>TB</v>
      </c>
    </row>
    <row r="98" spans="1:5" x14ac:dyDescent="0.3">
      <c r="A98" s="2">
        <f t="shared" si="4"/>
        <v>44293</v>
      </c>
      <c r="B98">
        <f t="shared" si="5"/>
        <v>14</v>
      </c>
      <c r="C98" t="str">
        <f t="shared" si="6"/>
        <v>onsdag</v>
      </c>
      <c r="E98" t="str">
        <f t="shared" ref="E98:E161" si="7">E70</f>
        <v>TB</v>
      </c>
    </row>
    <row r="99" spans="1:5" x14ac:dyDescent="0.3">
      <c r="A99" s="2">
        <f t="shared" si="4"/>
        <v>44294</v>
      </c>
      <c r="B99">
        <f t="shared" si="5"/>
        <v>14</v>
      </c>
      <c r="C99" t="str">
        <f t="shared" si="6"/>
        <v>torsdag</v>
      </c>
      <c r="E99" t="str">
        <f t="shared" si="7"/>
        <v>TB</v>
      </c>
    </row>
    <row r="100" spans="1:5" x14ac:dyDescent="0.3">
      <c r="A100" s="2">
        <f t="shared" si="4"/>
        <v>44295</v>
      </c>
      <c r="B100">
        <f t="shared" si="5"/>
        <v>14</v>
      </c>
      <c r="C100" t="str">
        <f t="shared" si="6"/>
        <v>fredag</v>
      </c>
      <c r="E100" t="str">
        <f t="shared" si="7"/>
        <v>DD</v>
      </c>
    </row>
    <row r="101" spans="1:5" x14ac:dyDescent="0.3">
      <c r="A101" s="2">
        <f t="shared" si="4"/>
        <v>44296</v>
      </c>
      <c r="B101">
        <f t="shared" si="5"/>
        <v>14</v>
      </c>
      <c r="C101" t="str">
        <f t="shared" si="6"/>
        <v>lørdag</v>
      </c>
      <c r="E101" t="str">
        <f t="shared" si="7"/>
        <v>DD</v>
      </c>
    </row>
    <row r="102" spans="1:5" x14ac:dyDescent="0.3">
      <c r="A102" s="2">
        <f t="shared" si="4"/>
        <v>44297</v>
      </c>
      <c r="B102">
        <f t="shared" si="5"/>
        <v>14</v>
      </c>
      <c r="C102" t="str">
        <f t="shared" si="6"/>
        <v>søndag</v>
      </c>
      <c r="E102" t="str">
        <f t="shared" si="7"/>
        <v>DD</v>
      </c>
    </row>
    <row r="103" spans="1:5" x14ac:dyDescent="0.3">
      <c r="A103" s="2">
        <f t="shared" si="4"/>
        <v>44298</v>
      </c>
      <c r="B103">
        <f t="shared" si="5"/>
        <v>15</v>
      </c>
      <c r="C103" t="str">
        <f t="shared" si="6"/>
        <v>mandag</v>
      </c>
      <c r="E103" t="str">
        <f t="shared" si="7"/>
        <v>DD</v>
      </c>
    </row>
    <row r="104" spans="1:5" x14ac:dyDescent="0.3">
      <c r="A104" s="2">
        <f t="shared" si="4"/>
        <v>44299</v>
      </c>
      <c r="B104">
        <f t="shared" si="5"/>
        <v>15</v>
      </c>
      <c r="C104" t="str">
        <f t="shared" si="6"/>
        <v>tirsdag</v>
      </c>
      <c r="E104" t="str">
        <f t="shared" si="7"/>
        <v>DD</v>
      </c>
    </row>
    <row r="105" spans="1:5" x14ac:dyDescent="0.3">
      <c r="A105" s="2">
        <f t="shared" si="4"/>
        <v>44300</v>
      </c>
      <c r="B105">
        <f t="shared" si="5"/>
        <v>15</v>
      </c>
      <c r="C105" t="str">
        <f t="shared" si="6"/>
        <v>onsdag</v>
      </c>
      <c r="E105" t="str">
        <f t="shared" si="7"/>
        <v>DD</v>
      </c>
    </row>
    <row r="106" spans="1:5" x14ac:dyDescent="0.3">
      <c r="A106" s="2">
        <f t="shared" si="4"/>
        <v>44301</v>
      </c>
      <c r="B106">
        <f t="shared" si="5"/>
        <v>15</v>
      </c>
      <c r="C106" t="str">
        <f t="shared" si="6"/>
        <v>torsdag</v>
      </c>
      <c r="E106" t="str">
        <f t="shared" si="7"/>
        <v>DD</v>
      </c>
    </row>
    <row r="107" spans="1:5" x14ac:dyDescent="0.3">
      <c r="A107" s="2">
        <f t="shared" si="4"/>
        <v>44302</v>
      </c>
      <c r="B107">
        <f t="shared" si="5"/>
        <v>15</v>
      </c>
      <c r="C107" t="str">
        <f t="shared" si="6"/>
        <v>fredag</v>
      </c>
      <c r="E107" t="str">
        <f t="shared" si="7"/>
        <v>CR</v>
      </c>
    </row>
    <row r="108" spans="1:5" x14ac:dyDescent="0.3">
      <c r="A108" s="2">
        <f t="shared" si="4"/>
        <v>44303</v>
      </c>
      <c r="B108">
        <f t="shared" si="5"/>
        <v>15</v>
      </c>
      <c r="C108" t="str">
        <f t="shared" si="6"/>
        <v>lørdag</v>
      </c>
      <c r="E108" t="str">
        <f t="shared" si="7"/>
        <v>CR</v>
      </c>
    </row>
    <row r="109" spans="1:5" x14ac:dyDescent="0.3">
      <c r="A109" s="2">
        <f t="shared" si="4"/>
        <v>44304</v>
      </c>
      <c r="B109">
        <f t="shared" si="5"/>
        <v>15</v>
      </c>
      <c r="C109" t="str">
        <f t="shared" si="6"/>
        <v>søndag</v>
      </c>
      <c r="E109" t="str">
        <f t="shared" si="7"/>
        <v>CR</v>
      </c>
    </row>
    <row r="110" spans="1:5" x14ac:dyDescent="0.3">
      <c r="A110" s="2">
        <f t="shared" si="4"/>
        <v>44305</v>
      </c>
      <c r="B110">
        <f t="shared" si="5"/>
        <v>16</v>
      </c>
      <c r="C110" t="str">
        <f t="shared" si="6"/>
        <v>mandag</v>
      </c>
      <c r="E110" t="str">
        <f t="shared" si="7"/>
        <v>CR</v>
      </c>
    </row>
    <row r="111" spans="1:5" x14ac:dyDescent="0.3">
      <c r="A111" s="2">
        <f t="shared" si="4"/>
        <v>44306</v>
      </c>
      <c r="B111">
        <f t="shared" si="5"/>
        <v>16</v>
      </c>
      <c r="C111" t="str">
        <f t="shared" si="6"/>
        <v>tirsdag</v>
      </c>
      <c r="E111" t="str">
        <f t="shared" si="7"/>
        <v>CR</v>
      </c>
    </row>
    <row r="112" spans="1:5" x14ac:dyDescent="0.3">
      <c r="A112" s="2">
        <f t="shared" si="4"/>
        <v>44307</v>
      </c>
      <c r="B112">
        <f t="shared" si="5"/>
        <v>16</v>
      </c>
      <c r="C112" t="str">
        <f t="shared" si="6"/>
        <v>onsdag</v>
      </c>
      <c r="E112" t="str">
        <f t="shared" si="7"/>
        <v>CR</v>
      </c>
    </row>
    <row r="113" spans="1:5" x14ac:dyDescent="0.3">
      <c r="A113" s="2">
        <f t="shared" si="4"/>
        <v>44308</v>
      </c>
      <c r="B113">
        <f t="shared" si="5"/>
        <v>16</v>
      </c>
      <c r="C113" t="str">
        <f t="shared" si="6"/>
        <v>torsdag</v>
      </c>
      <c r="E113" t="str">
        <f t="shared" si="7"/>
        <v>CR</v>
      </c>
    </row>
    <row r="114" spans="1:5" x14ac:dyDescent="0.3">
      <c r="A114" s="2">
        <f t="shared" si="4"/>
        <v>44309</v>
      </c>
      <c r="B114">
        <f t="shared" si="5"/>
        <v>16</v>
      </c>
      <c r="C114" t="str">
        <f t="shared" si="6"/>
        <v>fredag</v>
      </c>
      <c r="E114" t="str">
        <f t="shared" si="7"/>
        <v>KR</v>
      </c>
    </row>
    <row r="115" spans="1:5" x14ac:dyDescent="0.3">
      <c r="A115" s="2">
        <f t="shared" si="4"/>
        <v>44310</v>
      </c>
      <c r="B115">
        <f t="shared" si="5"/>
        <v>16</v>
      </c>
      <c r="C115" t="str">
        <f t="shared" si="6"/>
        <v>lørdag</v>
      </c>
      <c r="E115" t="str">
        <f t="shared" si="7"/>
        <v>KR</v>
      </c>
    </row>
    <row r="116" spans="1:5" x14ac:dyDescent="0.3">
      <c r="A116" s="2">
        <f t="shared" si="4"/>
        <v>44311</v>
      </c>
      <c r="B116">
        <f t="shared" si="5"/>
        <v>16</v>
      </c>
      <c r="C116" t="str">
        <f t="shared" si="6"/>
        <v>søndag</v>
      </c>
      <c r="E116" t="str">
        <f t="shared" si="7"/>
        <v>KR</v>
      </c>
    </row>
    <row r="117" spans="1:5" x14ac:dyDescent="0.3">
      <c r="A117" s="2">
        <f t="shared" si="4"/>
        <v>44312</v>
      </c>
      <c r="B117">
        <f t="shared" si="5"/>
        <v>17</v>
      </c>
      <c r="C117" t="str">
        <f t="shared" si="6"/>
        <v>mandag</v>
      </c>
      <c r="E117" t="str">
        <f t="shared" si="7"/>
        <v>KR</v>
      </c>
    </row>
    <row r="118" spans="1:5" x14ac:dyDescent="0.3">
      <c r="A118" s="2">
        <f t="shared" si="4"/>
        <v>44313</v>
      </c>
      <c r="B118">
        <f t="shared" si="5"/>
        <v>17</v>
      </c>
      <c r="C118" t="str">
        <f t="shared" si="6"/>
        <v>tirsdag</v>
      </c>
      <c r="E118" t="str">
        <f t="shared" si="7"/>
        <v>KR</v>
      </c>
    </row>
    <row r="119" spans="1:5" x14ac:dyDescent="0.3">
      <c r="A119" s="2">
        <f t="shared" si="4"/>
        <v>44314</v>
      </c>
      <c r="B119">
        <f t="shared" si="5"/>
        <v>17</v>
      </c>
      <c r="C119" t="str">
        <f t="shared" si="6"/>
        <v>onsdag</v>
      </c>
      <c r="E119" t="str">
        <f t="shared" si="7"/>
        <v>KR</v>
      </c>
    </row>
    <row r="120" spans="1:5" x14ac:dyDescent="0.3">
      <c r="A120" s="2">
        <f t="shared" si="4"/>
        <v>44315</v>
      </c>
      <c r="B120">
        <f t="shared" si="5"/>
        <v>17</v>
      </c>
      <c r="C120" t="str">
        <f t="shared" si="6"/>
        <v>torsdag</v>
      </c>
      <c r="E120" t="str">
        <f t="shared" si="7"/>
        <v>KR</v>
      </c>
    </row>
    <row r="121" spans="1:5" x14ac:dyDescent="0.3">
      <c r="A121" s="2">
        <f t="shared" si="4"/>
        <v>44316</v>
      </c>
      <c r="B121">
        <f t="shared" si="5"/>
        <v>17</v>
      </c>
      <c r="C121" t="str">
        <f t="shared" si="6"/>
        <v>fredag</v>
      </c>
      <c r="E121" t="str">
        <f t="shared" si="7"/>
        <v>TB</v>
      </c>
    </row>
    <row r="122" spans="1:5" x14ac:dyDescent="0.3">
      <c r="A122" s="2">
        <f t="shared" si="4"/>
        <v>44317</v>
      </c>
      <c r="B122">
        <f t="shared" si="5"/>
        <v>17</v>
      </c>
      <c r="C122" t="str">
        <f t="shared" si="6"/>
        <v>lørdag</v>
      </c>
      <c r="E122" t="str">
        <f t="shared" si="7"/>
        <v>TB</v>
      </c>
    </row>
    <row r="123" spans="1:5" x14ac:dyDescent="0.3">
      <c r="A123" s="2">
        <f t="shared" si="4"/>
        <v>44318</v>
      </c>
      <c r="B123">
        <f t="shared" si="5"/>
        <v>17</v>
      </c>
      <c r="C123" t="str">
        <f t="shared" si="6"/>
        <v>søndag</v>
      </c>
      <c r="E123" t="str">
        <f t="shared" si="7"/>
        <v>TB</v>
      </c>
    </row>
    <row r="124" spans="1:5" x14ac:dyDescent="0.3">
      <c r="A124" s="2">
        <f t="shared" si="4"/>
        <v>44319</v>
      </c>
      <c r="B124">
        <f t="shared" si="5"/>
        <v>18</v>
      </c>
      <c r="C124" t="str">
        <f t="shared" si="6"/>
        <v>mandag</v>
      </c>
      <c r="E124" t="str">
        <f t="shared" si="7"/>
        <v>TB</v>
      </c>
    </row>
    <row r="125" spans="1:5" x14ac:dyDescent="0.3">
      <c r="A125" s="2">
        <f t="shared" si="4"/>
        <v>44320</v>
      </c>
      <c r="B125">
        <f t="shared" si="5"/>
        <v>18</v>
      </c>
      <c r="C125" t="str">
        <f t="shared" si="6"/>
        <v>tirsdag</v>
      </c>
      <c r="E125" t="str">
        <f t="shared" si="7"/>
        <v>TB</v>
      </c>
    </row>
    <row r="126" spans="1:5" x14ac:dyDescent="0.3">
      <c r="A126" s="2">
        <f t="shared" si="4"/>
        <v>44321</v>
      </c>
      <c r="B126">
        <f t="shared" si="5"/>
        <v>18</v>
      </c>
      <c r="C126" t="str">
        <f t="shared" si="6"/>
        <v>onsdag</v>
      </c>
      <c r="E126" t="str">
        <f t="shared" si="7"/>
        <v>TB</v>
      </c>
    </row>
    <row r="127" spans="1:5" x14ac:dyDescent="0.3">
      <c r="A127" s="2">
        <f t="shared" si="4"/>
        <v>44322</v>
      </c>
      <c r="B127">
        <f t="shared" si="5"/>
        <v>18</v>
      </c>
      <c r="C127" t="str">
        <f t="shared" si="6"/>
        <v>torsdag</v>
      </c>
      <c r="E127" t="str">
        <f t="shared" si="7"/>
        <v>TB</v>
      </c>
    </row>
    <row r="128" spans="1:5" x14ac:dyDescent="0.3">
      <c r="A128" s="2">
        <f t="shared" si="4"/>
        <v>44323</v>
      </c>
      <c r="B128">
        <f t="shared" si="5"/>
        <v>18</v>
      </c>
      <c r="C128" t="str">
        <f t="shared" si="6"/>
        <v>fredag</v>
      </c>
      <c r="E128" t="str">
        <f t="shared" si="7"/>
        <v>DD</v>
      </c>
    </row>
    <row r="129" spans="1:5" x14ac:dyDescent="0.3">
      <c r="A129" s="2">
        <f t="shared" si="4"/>
        <v>44324</v>
      </c>
      <c r="B129">
        <f t="shared" si="5"/>
        <v>18</v>
      </c>
      <c r="C129" t="str">
        <f t="shared" si="6"/>
        <v>lørdag</v>
      </c>
      <c r="E129" t="str">
        <f t="shared" si="7"/>
        <v>DD</v>
      </c>
    </row>
    <row r="130" spans="1:5" x14ac:dyDescent="0.3">
      <c r="A130" s="2">
        <f t="shared" si="4"/>
        <v>44325</v>
      </c>
      <c r="B130">
        <f t="shared" si="5"/>
        <v>18</v>
      </c>
      <c r="C130" t="str">
        <f t="shared" si="6"/>
        <v>søndag</v>
      </c>
      <c r="E130" t="str">
        <f t="shared" si="7"/>
        <v>DD</v>
      </c>
    </row>
    <row r="131" spans="1:5" x14ac:dyDescent="0.3">
      <c r="A131" s="2">
        <f t="shared" si="4"/>
        <v>44326</v>
      </c>
      <c r="B131">
        <f t="shared" si="5"/>
        <v>19</v>
      </c>
      <c r="C131" t="str">
        <f t="shared" si="6"/>
        <v>mandag</v>
      </c>
      <c r="E131" t="str">
        <f t="shared" si="7"/>
        <v>DD</v>
      </c>
    </row>
    <row r="132" spans="1:5" x14ac:dyDescent="0.3">
      <c r="A132" s="2">
        <f t="shared" si="4"/>
        <v>44327</v>
      </c>
      <c r="B132">
        <f t="shared" si="5"/>
        <v>19</v>
      </c>
      <c r="C132" t="str">
        <f t="shared" si="6"/>
        <v>tirsdag</v>
      </c>
      <c r="E132" t="str">
        <f t="shared" si="7"/>
        <v>DD</v>
      </c>
    </row>
    <row r="133" spans="1:5" x14ac:dyDescent="0.3">
      <c r="A133" s="2">
        <f t="shared" si="4"/>
        <v>44328</v>
      </c>
      <c r="B133">
        <f t="shared" si="5"/>
        <v>19</v>
      </c>
      <c r="C133" t="str">
        <f t="shared" si="6"/>
        <v>onsdag</v>
      </c>
      <c r="E133" t="str">
        <f t="shared" si="7"/>
        <v>DD</v>
      </c>
    </row>
    <row r="134" spans="1:5" x14ac:dyDescent="0.3">
      <c r="A134" s="2">
        <f t="shared" si="4"/>
        <v>44329</v>
      </c>
      <c r="B134">
        <f t="shared" si="5"/>
        <v>19</v>
      </c>
      <c r="C134" t="str">
        <f t="shared" si="6"/>
        <v>torsdag</v>
      </c>
      <c r="E134" t="str">
        <f t="shared" si="7"/>
        <v>DD</v>
      </c>
    </row>
    <row r="135" spans="1:5" x14ac:dyDescent="0.3">
      <c r="A135" s="2">
        <f t="shared" ref="A135:A198" si="8">A134+1</f>
        <v>44330</v>
      </c>
      <c r="B135">
        <f t="shared" ref="B135:B198" si="9">WEEKNUM(A135,21)</f>
        <v>19</v>
      </c>
      <c r="C135" t="str">
        <f t="shared" ref="C135:C198" si="10">TEXT(A135,"dddd")</f>
        <v>fredag</v>
      </c>
      <c r="E135" t="str">
        <f t="shared" si="7"/>
        <v>CR</v>
      </c>
    </row>
    <row r="136" spans="1:5" x14ac:dyDescent="0.3">
      <c r="A136" s="2">
        <f t="shared" si="8"/>
        <v>44331</v>
      </c>
      <c r="B136">
        <f t="shared" si="9"/>
        <v>19</v>
      </c>
      <c r="C136" t="str">
        <f t="shared" si="10"/>
        <v>lørdag</v>
      </c>
      <c r="E136" t="str">
        <f t="shared" si="7"/>
        <v>CR</v>
      </c>
    </row>
    <row r="137" spans="1:5" x14ac:dyDescent="0.3">
      <c r="A137" s="2">
        <f t="shared" si="8"/>
        <v>44332</v>
      </c>
      <c r="B137">
        <f t="shared" si="9"/>
        <v>19</v>
      </c>
      <c r="C137" t="str">
        <f t="shared" si="10"/>
        <v>søndag</v>
      </c>
      <c r="E137" t="str">
        <f t="shared" si="7"/>
        <v>CR</v>
      </c>
    </row>
    <row r="138" spans="1:5" x14ac:dyDescent="0.3">
      <c r="A138" s="2">
        <f t="shared" si="8"/>
        <v>44333</v>
      </c>
      <c r="B138">
        <f t="shared" si="9"/>
        <v>20</v>
      </c>
      <c r="C138" t="str">
        <f t="shared" si="10"/>
        <v>mandag</v>
      </c>
      <c r="E138" t="str">
        <f t="shared" si="7"/>
        <v>CR</v>
      </c>
    </row>
    <row r="139" spans="1:5" x14ac:dyDescent="0.3">
      <c r="A139" s="2">
        <f t="shared" si="8"/>
        <v>44334</v>
      </c>
      <c r="B139">
        <f t="shared" si="9"/>
        <v>20</v>
      </c>
      <c r="C139" t="str">
        <f t="shared" si="10"/>
        <v>tirsdag</v>
      </c>
      <c r="E139" t="str">
        <f t="shared" si="7"/>
        <v>CR</v>
      </c>
    </row>
    <row r="140" spans="1:5" x14ac:dyDescent="0.3">
      <c r="A140" s="2">
        <f t="shared" si="8"/>
        <v>44335</v>
      </c>
      <c r="B140">
        <f t="shared" si="9"/>
        <v>20</v>
      </c>
      <c r="C140" t="str">
        <f t="shared" si="10"/>
        <v>onsdag</v>
      </c>
      <c r="E140" t="str">
        <f t="shared" si="7"/>
        <v>CR</v>
      </c>
    </row>
    <row r="141" spans="1:5" x14ac:dyDescent="0.3">
      <c r="A141" s="2">
        <f t="shared" si="8"/>
        <v>44336</v>
      </c>
      <c r="B141">
        <f t="shared" si="9"/>
        <v>20</v>
      </c>
      <c r="C141" t="str">
        <f t="shared" si="10"/>
        <v>torsdag</v>
      </c>
      <c r="E141" t="str">
        <f t="shared" si="7"/>
        <v>CR</v>
      </c>
    </row>
    <row r="142" spans="1:5" x14ac:dyDescent="0.3">
      <c r="A142" s="2">
        <f t="shared" si="8"/>
        <v>44337</v>
      </c>
      <c r="B142">
        <f t="shared" si="9"/>
        <v>20</v>
      </c>
      <c r="C142" t="str">
        <f t="shared" si="10"/>
        <v>fredag</v>
      </c>
      <c r="E142" t="str">
        <f t="shared" si="7"/>
        <v>KR</v>
      </c>
    </row>
    <row r="143" spans="1:5" x14ac:dyDescent="0.3">
      <c r="A143" s="2">
        <f t="shared" si="8"/>
        <v>44338</v>
      </c>
      <c r="B143">
        <f t="shared" si="9"/>
        <v>20</v>
      </c>
      <c r="C143" t="str">
        <f t="shared" si="10"/>
        <v>lørdag</v>
      </c>
      <c r="E143" t="str">
        <f t="shared" si="7"/>
        <v>KR</v>
      </c>
    </row>
    <row r="144" spans="1:5" x14ac:dyDescent="0.3">
      <c r="A144" s="2">
        <f t="shared" si="8"/>
        <v>44339</v>
      </c>
      <c r="B144">
        <f t="shared" si="9"/>
        <v>20</v>
      </c>
      <c r="C144" t="str">
        <f t="shared" si="10"/>
        <v>søndag</v>
      </c>
      <c r="E144" t="str">
        <f t="shared" si="7"/>
        <v>KR</v>
      </c>
    </row>
    <row r="145" spans="1:5" x14ac:dyDescent="0.3">
      <c r="A145" s="2">
        <f t="shared" si="8"/>
        <v>44340</v>
      </c>
      <c r="B145">
        <f t="shared" si="9"/>
        <v>21</v>
      </c>
      <c r="C145" t="str">
        <f t="shared" si="10"/>
        <v>mandag</v>
      </c>
      <c r="E145" t="str">
        <f t="shared" si="7"/>
        <v>KR</v>
      </c>
    </row>
    <row r="146" spans="1:5" x14ac:dyDescent="0.3">
      <c r="A146" s="2">
        <f t="shared" si="8"/>
        <v>44341</v>
      </c>
      <c r="B146">
        <f t="shared" si="9"/>
        <v>21</v>
      </c>
      <c r="C146" t="str">
        <f t="shared" si="10"/>
        <v>tirsdag</v>
      </c>
      <c r="E146" t="str">
        <f t="shared" si="7"/>
        <v>KR</v>
      </c>
    </row>
    <row r="147" spans="1:5" x14ac:dyDescent="0.3">
      <c r="A147" s="2">
        <f t="shared" si="8"/>
        <v>44342</v>
      </c>
      <c r="B147">
        <f t="shared" si="9"/>
        <v>21</v>
      </c>
      <c r="C147" t="str">
        <f t="shared" si="10"/>
        <v>onsdag</v>
      </c>
      <c r="E147" t="str">
        <f t="shared" si="7"/>
        <v>KR</v>
      </c>
    </row>
    <row r="148" spans="1:5" x14ac:dyDescent="0.3">
      <c r="A148" s="2">
        <f t="shared" si="8"/>
        <v>44343</v>
      </c>
      <c r="B148">
        <f t="shared" si="9"/>
        <v>21</v>
      </c>
      <c r="C148" t="str">
        <f t="shared" si="10"/>
        <v>torsdag</v>
      </c>
      <c r="E148" t="str">
        <f t="shared" si="7"/>
        <v>KR</v>
      </c>
    </row>
    <row r="149" spans="1:5" x14ac:dyDescent="0.3">
      <c r="A149" s="2">
        <f t="shared" si="8"/>
        <v>44344</v>
      </c>
      <c r="B149">
        <f t="shared" si="9"/>
        <v>21</v>
      </c>
      <c r="C149" t="str">
        <f t="shared" si="10"/>
        <v>fredag</v>
      </c>
      <c r="E149" t="str">
        <f t="shared" si="7"/>
        <v>TB</v>
      </c>
    </row>
    <row r="150" spans="1:5" x14ac:dyDescent="0.3">
      <c r="A150" s="2">
        <f t="shared" si="8"/>
        <v>44345</v>
      </c>
      <c r="B150">
        <f t="shared" si="9"/>
        <v>21</v>
      </c>
      <c r="C150" t="str">
        <f t="shared" si="10"/>
        <v>lørdag</v>
      </c>
      <c r="E150" t="str">
        <f t="shared" si="7"/>
        <v>TB</v>
      </c>
    </row>
    <row r="151" spans="1:5" x14ac:dyDescent="0.3">
      <c r="A151" s="2">
        <f t="shared" si="8"/>
        <v>44346</v>
      </c>
      <c r="B151">
        <f t="shared" si="9"/>
        <v>21</v>
      </c>
      <c r="C151" t="str">
        <f t="shared" si="10"/>
        <v>søndag</v>
      </c>
      <c r="E151" t="str">
        <f t="shared" si="7"/>
        <v>TB</v>
      </c>
    </row>
    <row r="152" spans="1:5" x14ac:dyDescent="0.3">
      <c r="A152" s="2">
        <f t="shared" si="8"/>
        <v>44347</v>
      </c>
      <c r="B152">
        <f t="shared" si="9"/>
        <v>22</v>
      </c>
      <c r="C152" t="str">
        <f t="shared" si="10"/>
        <v>mandag</v>
      </c>
      <c r="E152" t="str">
        <f t="shared" si="7"/>
        <v>TB</v>
      </c>
    </row>
    <row r="153" spans="1:5" x14ac:dyDescent="0.3">
      <c r="A153" s="2">
        <f t="shared" si="8"/>
        <v>44348</v>
      </c>
      <c r="B153">
        <f t="shared" si="9"/>
        <v>22</v>
      </c>
      <c r="C153" t="str">
        <f t="shared" si="10"/>
        <v>tirsdag</v>
      </c>
      <c r="E153" t="str">
        <f t="shared" si="7"/>
        <v>TB</v>
      </c>
    </row>
    <row r="154" spans="1:5" x14ac:dyDescent="0.3">
      <c r="A154" s="2">
        <f t="shared" si="8"/>
        <v>44349</v>
      </c>
      <c r="B154">
        <f t="shared" si="9"/>
        <v>22</v>
      </c>
      <c r="C154" t="str">
        <f t="shared" si="10"/>
        <v>onsdag</v>
      </c>
      <c r="E154" t="str">
        <f t="shared" si="7"/>
        <v>TB</v>
      </c>
    </row>
    <row r="155" spans="1:5" x14ac:dyDescent="0.3">
      <c r="A155" s="2">
        <f t="shared" si="8"/>
        <v>44350</v>
      </c>
      <c r="B155">
        <f t="shared" si="9"/>
        <v>22</v>
      </c>
      <c r="C155" t="str">
        <f t="shared" si="10"/>
        <v>torsdag</v>
      </c>
      <c r="E155" t="str">
        <f t="shared" si="7"/>
        <v>TB</v>
      </c>
    </row>
    <row r="156" spans="1:5" x14ac:dyDescent="0.3">
      <c r="A156" s="2">
        <f t="shared" si="8"/>
        <v>44351</v>
      </c>
      <c r="B156">
        <f t="shared" si="9"/>
        <v>22</v>
      </c>
      <c r="C156" t="str">
        <f t="shared" si="10"/>
        <v>fredag</v>
      </c>
      <c r="E156" t="str">
        <f t="shared" si="7"/>
        <v>DD</v>
      </c>
    </row>
    <row r="157" spans="1:5" x14ac:dyDescent="0.3">
      <c r="A157" s="2">
        <f t="shared" si="8"/>
        <v>44352</v>
      </c>
      <c r="B157">
        <f t="shared" si="9"/>
        <v>22</v>
      </c>
      <c r="C157" t="str">
        <f t="shared" si="10"/>
        <v>lørdag</v>
      </c>
      <c r="E157" t="str">
        <f t="shared" si="7"/>
        <v>DD</v>
      </c>
    </row>
    <row r="158" spans="1:5" x14ac:dyDescent="0.3">
      <c r="A158" s="2">
        <f t="shared" si="8"/>
        <v>44353</v>
      </c>
      <c r="B158">
        <f t="shared" si="9"/>
        <v>22</v>
      </c>
      <c r="C158" t="str">
        <f t="shared" si="10"/>
        <v>søndag</v>
      </c>
      <c r="E158" t="str">
        <f t="shared" si="7"/>
        <v>DD</v>
      </c>
    </row>
    <row r="159" spans="1:5" x14ac:dyDescent="0.3">
      <c r="A159" s="2">
        <f t="shared" si="8"/>
        <v>44354</v>
      </c>
      <c r="B159">
        <f t="shared" si="9"/>
        <v>23</v>
      </c>
      <c r="C159" t="str">
        <f t="shared" si="10"/>
        <v>mandag</v>
      </c>
      <c r="E159" t="str">
        <f t="shared" si="7"/>
        <v>DD</v>
      </c>
    </row>
    <row r="160" spans="1:5" x14ac:dyDescent="0.3">
      <c r="A160" s="2">
        <f t="shared" si="8"/>
        <v>44355</v>
      </c>
      <c r="B160">
        <f t="shared" si="9"/>
        <v>23</v>
      </c>
      <c r="C160" t="str">
        <f t="shared" si="10"/>
        <v>tirsdag</v>
      </c>
      <c r="E160" t="str">
        <f t="shared" si="7"/>
        <v>DD</v>
      </c>
    </row>
    <row r="161" spans="1:5" x14ac:dyDescent="0.3">
      <c r="A161" s="2">
        <f t="shared" si="8"/>
        <v>44356</v>
      </c>
      <c r="B161">
        <f t="shared" si="9"/>
        <v>23</v>
      </c>
      <c r="C161" t="str">
        <f t="shared" si="10"/>
        <v>onsdag</v>
      </c>
      <c r="E161" t="str">
        <f t="shared" si="7"/>
        <v>DD</v>
      </c>
    </row>
    <row r="162" spans="1:5" x14ac:dyDescent="0.3">
      <c r="A162" s="2">
        <f t="shared" si="8"/>
        <v>44357</v>
      </c>
      <c r="B162">
        <f t="shared" si="9"/>
        <v>23</v>
      </c>
      <c r="C162" t="str">
        <f t="shared" si="10"/>
        <v>torsdag</v>
      </c>
      <c r="E162" t="str">
        <f t="shared" ref="E162:E225" si="11">E134</f>
        <v>DD</v>
      </c>
    </row>
    <row r="163" spans="1:5" x14ac:dyDescent="0.3">
      <c r="A163" s="2">
        <f t="shared" si="8"/>
        <v>44358</v>
      </c>
      <c r="B163">
        <f t="shared" si="9"/>
        <v>23</v>
      </c>
      <c r="C163" t="str">
        <f t="shared" si="10"/>
        <v>fredag</v>
      </c>
      <c r="E163" t="str">
        <f t="shared" si="11"/>
        <v>CR</v>
      </c>
    </row>
    <row r="164" spans="1:5" x14ac:dyDescent="0.3">
      <c r="A164" s="2">
        <f t="shared" si="8"/>
        <v>44359</v>
      </c>
      <c r="B164">
        <f t="shared" si="9"/>
        <v>23</v>
      </c>
      <c r="C164" t="str">
        <f t="shared" si="10"/>
        <v>lørdag</v>
      </c>
      <c r="E164" t="str">
        <f t="shared" si="11"/>
        <v>CR</v>
      </c>
    </row>
    <row r="165" spans="1:5" x14ac:dyDescent="0.3">
      <c r="A165" s="2">
        <f t="shared" si="8"/>
        <v>44360</v>
      </c>
      <c r="B165">
        <f t="shared" si="9"/>
        <v>23</v>
      </c>
      <c r="C165" t="str">
        <f t="shared" si="10"/>
        <v>søndag</v>
      </c>
      <c r="E165" t="str">
        <f t="shared" si="11"/>
        <v>CR</v>
      </c>
    </row>
    <row r="166" spans="1:5" x14ac:dyDescent="0.3">
      <c r="A166" s="2">
        <f t="shared" si="8"/>
        <v>44361</v>
      </c>
      <c r="B166">
        <f t="shared" si="9"/>
        <v>24</v>
      </c>
      <c r="C166" t="str">
        <f t="shared" si="10"/>
        <v>mandag</v>
      </c>
      <c r="E166" t="str">
        <f t="shared" si="11"/>
        <v>CR</v>
      </c>
    </row>
    <row r="167" spans="1:5" x14ac:dyDescent="0.3">
      <c r="A167" s="2">
        <f t="shared" si="8"/>
        <v>44362</v>
      </c>
      <c r="B167">
        <f t="shared" si="9"/>
        <v>24</v>
      </c>
      <c r="C167" t="str">
        <f t="shared" si="10"/>
        <v>tirsdag</v>
      </c>
      <c r="E167" t="str">
        <f t="shared" si="11"/>
        <v>CR</v>
      </c>
    </row>
    <row r="168" spans="1:5" x14ac:dyDescent="0.3">
      <c r="A168" s="2">
        <f t="shared" si="8"/>
        <v>44363</v>
      </c>
      <c r="B168">
        <f t="shared" si="9"/>
        <v>24</v>
      </c>
      <c r="C168" t="str">
        <f t="shared" si="10"/>
        <v>onsdag</v>
      </c>
      <c r="E168" t="str">
        <f t="shared" si="11"/>
        <v>CR</v>
      </c>
    </row>
    <row r="169" spans="1:5" x14ac:dyDescent="0.3">
      <c r="A169" s="2">
        <f t="shared" si="8"/>
        <v>44364</v>
      </c>
      <c r="B169">
        <f t="shared" si="9"/>
        <v>24</v>
      </c>
      <c r="C169" t="str">
        <f t="shared" si="10"/>
        <v>torsdag</v>
      </c>
      <c r="E169" t="str">
        <f t="shared" si="11"/>
        <v>CR</v>
      </c>
    </row>
    <row r="170" spans="1:5" x14ac:dyDescent="0.3">
      <c r="A170" s="2">
        <f t="shared" si="8"/>
        <v>44365</v>
      </c>
      <c r="B170">
        <f t="shared" si="9"/>
        <v>24</v>
      </c>
      <c r="C170" t="str">
        <f t="shared" si="10"/>
        <v>fredag</v>
      </c>
      <c r="E170" t="str">
        <f t="shared" si="11"/>
        <v>KR</v>
      </c>
    </row>
    <row r="171" spans="1:5" x14ac:dyDescent="0.3">
      <c r="A171" s="2">
        <f t="shared" si="8"/>
        <v>44366</v>
      </c>
      <c r="B171">
        <f t="shared" si="9"/>
        <v>24</v>
      </c>
      <c r="C171" t="str">
        <f t="shared" si="10"/>
        <v>lørdag</v>
      </c>
      <c r="E171" t="str">
        <f t="shared" si="11"/>
        <v>KR</v>
      </c>
    </row>
    <row r="172" spans="1:5" x14ac:dyDescent="0.3">
      <c r="A172" s="2">
        <f t="shared" si="8"/>
        <v>44367</v>
      </c>
      <c r="B172">
        <f t="shared" si="9"/>
        <v>24</v>
      </c>
      <c r="C172" t="str">
        <f t="shared" si="10"/>
        <v>søndag</v>
      </c>
      <c r="E172" t="str">
        <f t="shared" si="11"/>
        <v>KR</v>
      </c>
    </row>
    <row r="173" spans="1:5" x14ac:dyDescent="0.3">
      <c r="A173" s="2">
        <f t="shared" si="8"/>
        <v>44368</v>
      </c>
      <c r="B173">
        <f t="shared" si="9"/>
        <v>25</v>
      </c>
      <c r="C173" t="str">
        <f t="shared" si="10"/>
        <v>mandag</v>
      </c>
      <c r="E173" t="str">
        <f t="shared" si="11"/>
        <v>KR</v>
      </c>
    </row>
    <row r="174" spans="1:5" x14ac:dyDescent="0.3">
      <c r="A174" s="2">
        <f t="shared" si="8"/>
        <v>44369</v>
      </c>
      <c r="B174">
        <f t="shared" si="9"/>
        <v>25</v>
      </c>
      <c r="C174" t="str">
        <f t="shared" si="10"/>
        <v>tirsdag</v>
      </c>
      <c r="E174" t="str">
        <f t="shared" si="11"/>
        <v>KR</v>
      </c>
    </row>
    <row r="175" spans="1:5" x14ac:dyDescent="0.3">
      <c r="A175" s="2">
        <f t="shared" si="8"/>
        <v>44370</v>
      </c>
      <c r="B175">
        <f t="shared" si="9"/>
        <v>25</v>
      </c>
      <c r="C175" t="str">
        <f t="shared" si="10"/>
        <v>onsdag</v>
      </c>
      <c r="E175" t="str">
        <f t="shared" si="11"/>
        <v>KR</v>
      </c>
    </row>
    <row r="176" spans="1:5" x14ac:dyDescent="0.3">
      <c r="A176" s="2">
        <f t="shared" si="8"/>
        <v>44371</v>
      </c>
      <c r="B176">
        <f t="shared" si="9"/>
        <v>25</v>
      </c>
      <c r="C176" t="str">
        <f t="shared" si="10"/>
        <v>torsdag</v>
      </c>
      <c r="E176" t="str">
        <f t="shared" si="11"/>
        <v>KR</v>
      </c>
    </row>
    <row r="177" spans="1:5" x14ac:dyDescent="0.3">
      <c r="A177" s="2">
        <f t="shared" si="8"/>
        <v>44372</v>
      </c>
      <c r="B177">
        <f t="shared" si="9"/>
        <v>25</v>
      </c>
      <c r="C177" t="str">
        <f t="shared" si="10"/>
        <v>fredag</v>
      </c>
      <c r="E177" t="str">
        <f t="shared" si="11"/>
        <v>TB</v>
      </c>
    </row>
    <row r="178" spans="1:5" x14ac:dyDescent="0.3">
      <c r="A178" s="2">
        <f t="shared" si="8"/>
        <v>44373</v>
      </c>
      <c r="B178">
        <f t="shared" si="9"/>
        <v>25</v>
      </c>
      <c r="C178" t="str">
        <f t="shared" si="10"/>
        <v>lørdag</v>
      </c>
      <c r="E178" t="str">
        <f t="shared" si="11"/>
        <v>TB</v>
      </c>
    </row>
    <row r="179" spans="1:5" x14ac:dyDescent="0.3">
      <c r="A179" s="2">
        <f t="shared" si="8"/>
        <v>44374</v>
      </c>
      <c r="B179">
        <f t="shared" si="9"/>
        <v>25</v>
      </c>
      <c r="C179" t="str">
        <f t="shared" si="10"/>
        <v>søndag</v>
      </c>
      <c r="E179" t="str">
        <f t="shared" si="11"/>
        <v>TB</v>
      </c>
    </row>
    <row r="180" spans="1:5" x14ac:dyDescent="0.3">
      <c r="A180" s="2">
        <f t="shared" si="8"/>
        <v>44375</v>
      </c>
      <c r="B180">
        <f t="shared" si="9"/>
        <v>26</v>
      </c>
      <c r="C180" t="str">
        <f t="shared" si="10"/>
        <v>mandag</v>
      </c>
      <c r="E180" t="str">
        <f t="shared" si="11"/>
        <v>TB</v>
      </c>
    </row>
    <row r="181" spans="1:5" x14ac:dyDescent="0.3">
      <c r="A181" s="2">
        <f t="shared" si="8"/>
        <v>44376</v>
      </c>
      <c r="B181">
        <f t="shared" si="9"/>
        <v>26</v>
      </c>
      <c r="C181" t="str">
        <f t="shared" si="10"/>
        <v>tirsdag</v>
      </c>
      <c r="E181" t="str">
        <f t="shared" si="11"/>
        <v>TB</v>
      </c>
    </row>
    <row r="182" spans="1:5" x14ac:dyDescent="0.3">
      <c r="A182" s="2">
        <f t="shared" si="8"/>
        <v>44377</v>
      </c>
      <c r="B182">
        <f t="shared" si="9"/>
        <v>26</v>
      </c>
      <c r="C182" t="str">
        <f t="shared" si="10"/>
        <v>onsdag</v>
      </c>
      <c r="E182" t="str">
        <f t="shared" si="11"/>
        <v>TB</v>
      </c>
    </row>
    <row r="183" spans="1:5" x14ac:dyDescent="0.3">
      <c r="A183" s="2">
        <f t="shared" si="8"/>
        <v>44378</v>
      </c>
      <c r="B183">
        <f t="shared" si="9"/>
        <v>26</v>
      </c>
      <c r="C183" t="str">
        <f t="shared" si="10"/>
        <v>torsdag</v>
      </c>
      <c r="E183" t="str">
        <f t="shared" si="11"/>
        <v>TB</v>
      </c>
    </row>
    <row r="184" spans="1:5" x14ac:dyDescent="0.3">
      <c r="A184" s="2">
        <f t="shared" si="8"/>
        <v>44379</v>
      </c>
      <c r="B184">
        <f t="shared" si="9"/>
        <v>26</v>
      </c>
      <c r="C184" t="str">
        <f t="shared" si="10"/>
        <v>fredag</v>
      </c>
      <c r="E184" t="str">
        <f t="shared" si="11"/>
        <v>DD</v>
      </c>
    </row>
    <row r="185" spans="1:5" x14ac:dyDescent="0.3">
      <c r="A185" s="2">
        <f t="shared" si="8"/>
        <v>44380</v>
      </c>
      <c r="B185">
        <f t="shared" si="9"/>
        <v>26</v>
      </c>
      <c r="C185" t="str">
        <f t="shared" si="10"/>
        <v>lørdag</v>
      </c>
      <c r="E185" t="str">
        <f t="shared" si="11"/>
        <v>DD</v>
      </c>
    </row>
    <row r="186" spans="1:5" x14ac:dyDescent="0.3">
      <c r="A186" s="2">
        <f t="shared" si="8"/>
        <v>44381</v>
      </c>
      <c r="B186">
        <f t="shared" si="9"/>
        <v>26</v>
      </c>
      <c r="C186" t="str">
        <f t="shared" si="10"/>
        <v>søndag</v>
      </c>
      <c r="E186" t="str">
        <f t="shared" si="11"/>
        <v>DD</v>
      </c>
    </row>
    <row r="187" spans="1:5" x14ac:dyDescent="0.3">
      <c r="A187" s="2">
        <f t="shared" si="8"/>
        <v>44382</v>
      </c>
      <c r="B187">
        <f t="shared" si="9"/>
        <v>27</v>
      </c>
      <c r="C187" t="str">
        <f t="shared" si="10"/>
        <v>mandag</v>
      </c>
      <c r="E187" t="str">
        <f t="shared" si="11"/>
        <v>DD</v>
      </c>
    </row>
    <row r="188" spans="1:5" x14ac:dyDescent="0.3">
      <c r="A188" s="2">
        <f t="shared" si="8"/>
        <v>44383</v>
      </c>
      <c r="B188">
        <f t="shared" si="9"/>
        <v>27</v>
      </c>
      <c r="C188" t="str">
        <f t="shared" si="10"/>
        <v>tirsdag</v>
      </c>
      <c r="E188" t="str">
        <f t="shared" si="11"/>
        <v>DD</v>
      </c>
    </row>
    <row r="189" spans="1:5" x14ac:dyDescent="0.3">
      <c r="A189" s="2">
        <f t="shared" si="8"/>
        <v>44384</v>
      </c>
      <c r="B189">
        <f t="shared" si="9"/>
        <v>27</v>
      </c>
      <c r="C189" t="str">
        <f t="shared" si="10"/>
        <v>onsdag</v>
      </c>
      <c r="E189" t="str">
        <f t="shared" si="11"/>
        <v>DD</v>
      </c>
    </row>
    <row r="190" spans="1:5" x14ac:dyDescent="0.3">
      <c r="A190" s="2">
        <f t="shared" si="8"/>
        <v>44385</v>
      </c>
      <c r="B190">
        <f t="shared" si="9"/>
        <v>27</v>
      </c>
      <c r="C190" t="str">
        <f t="shared" si="10"/>
        <v>torsdag</v>
      </c>
      <c r="E190" t="str">
        <f t="shared" si="11"/>
        <v>DD</v>
      </c>
    </row>
    <row r="191" spans="1:5" x14ac:dyDescent="0.3">
      <c r="A191" s="2">
        <f t="shared" si="8"/>
        <v>44386</v>
      </c>
      <c r="B191">
        <f t="shared" si="9"/>
        <v>27</v>
      </c>
      <c r="C191" t="str">
        <f t="shared" si="10"/>
        <v>fredag</v>
      </c>
      <c r="E191" t="str">
        <f t="shared" si="11"/>
        <v>CR</v>
      </c>
    </row>
    <row r="192" spans="1:5" x14ac:dyDescent="0.3">
      <c r="A192" s="2">
        <f t="shared" si="8"/>
        <v>44387</v>
      </c>
      <c r="B192">
        <f t="shared" si="9"/>
        <v>27</v>
      </c>
      <c r="C192" t="str">
        <f t="shared" si="10"/>
        <v>lørdag</v>
      </c>
      <c r="E192" t="str">
        <f t="shared" si="11"/>
        <v>CR</v>
      </c>
    </row>
    <row r="193" spans="1:5" x14ac:dyDescent="0.3">
      <c r="A193" s="2">
        <f t="shared" si="8"/>
        <v>44388</v>
      </c>
      <c r="B193">
        <f t="shared" si="9"/>
        <v>27</v>
      </c>
      <c r="C193" t="str">
        <f t="shared" si="10"/>
        <v>søndag</v>
      </c>
      <c r="E193" t="str">
        <f t="shared" si="11"/>
        <v>CR</v>
      </c>
    </row>
    <row r="194" spans="1:5" x14ac:dyDescent="0.3">
      <c r="A194" s="2">
        <f t="shared" si="8"/>
        <v>44389</v>
      </c>
      <c r="B194">
        <f t="shared" si="9"/>
        <v>28</v>
      </c>
      <c r="C194" t="str">
        <f t="shared" si="10"/>
        <v>mandag</v>
      </c>
      <c r="E194" t="str">
        <f t="shared" si="11"/>
        <v>CR</v>
      </c>
    </row>
    <row r="195" spans="1:5" x14ac:dyDescent="0.3">
      <c r="A195" s="2">
        <f t="shared" si="8"/>
        <v>44390</v>
      </c>
      <c r="B195">
        <f t="shared" si="9"/>
        <v>28</v>
      </c>
      <c r="C195" t="str">
        <f t="shared" si="10"/>
        <v>tirsdag</v>
      </c>
      <c r="E195" t="str">
        <f t="shared" si="11"/>
        <v>CR</v>
      </c>
    </row>
    <row r="196" spans="1:5" x14ac:dyDescent="0.3">
      <c r="A196" s="2">
        <f t="shared" si="8"/>
        <v>44391</v>
      </c>
      <c r="B196">
        <f t="shared" si="9"/>
        <v>28</v>
      </c>
      <c r="C196" t="str">
        <f t="shared" si="10"/>
        <v>onsdag</v>
      </c>
      <c r="E196" t="str">
        <f t="shared" si="11"/>
        <v>CR</v>
      </c>
    </row>
    <row r="197" spans="1:5" x14ac:dyDescent="0.3">
      <c r="A197" s="2">
        <f t="shared" si="8"/>
        <v>44392</v>
      </c>
      <c r="B197">
        <f t="shared" si="9"/>
        <v>28</v>
      </c>
      <c r="C197" t="str">
        <f t="shared" si="10"/>
        <v>torsdag</v>
      </c>
      <c r="E197" t="str">
        <f t="shared" si="11"/>
        <v>CR</v>
      </c>
    </row>
    <row r="198" spans="1:5" x14ac:dyDescent="0.3">
      <c r="A198" s="2">
        <f t="shared" si="8"/>
        <v>44393</v>
      </c>
      <c r="B198">
        <f t="shared" si="9"/>
        <v>28</v>
      </c>
      <c r="C198" t="str">
        <f t="shared" si="10"/>
        <v>fredag</v>
      </c>
      <c r="E198" t="str">
        <f t="shared" si="11"/>
        <v>KR</v>
      </c>
    </row>
    <row r="199" spans="1:5" x14ac:dyDescent="0.3">
      <c r="A199" s="2">
        <f t="shared" ref="A199:A262" si="12">A198+1</f>
        <v>44394</v>
      </c>
      <c r="B199">
        <f t="shared" ref="B199:B262" si="13">WEEKNUM(A199,21)</f>
        <v>28</v>
      </c>
      <c r="C199" t="str">
        <f t="shared" ref="C199:C262" si="14">TEXT(A199,"dddd")</f>
        <v>lørdag</v>
      </c>
      <c r="E199" t="str">
        <f t="shared" si="11"/>
        <v>KR</v>
      </c>
    </row>
    <row r="200" spans="1:5" x14ac:dyDescent="0.3">
      <c r="A200" s="2">
        <f t="shared" si="12"/>
        <v>44395</v>
      </c>
      <c r="B200">
        <f t="shared" si="13"/>
        <v>28</v>
      </c>
      <c r="C200" t="str">
        <f t="shared" si="14"/>
        <v>søndag</v>
      </c>
      <c r="E200" t="str">
        <f t="shared" si="11"/>
        <v>KR</v>
      </c>
    </row>
    <row r="201" spans="1:5" x14ac:dyDescent="0.3">
      <c r="A201" s="2">
        <f t="shared" si="12"/>
        <v>44396</v>
      </c>
      <c r="B201">
        <f t="shared" si="13"/>
        <v>29</v>
      </c>
      <c r="C201" t="str">
        <f t="shared" si="14"/>
        <v>mandag</v>
      </c>
      <c r="E201" t="str">
        <f t="shared" si="11"/>
        <v>KR</v>
      </c>
    </row>
    <row r="202" spans="1:5" x14ac:dyDescent="0.3">
      <c r="A202" s="2">
        <f t="shared" si="12"/>
        <v>44397</v>
      </c>
      <c r="B202">
        <f t="shared" si="13"/>
        <v>29</v>
      </c>
      <c r="C202" t="str">
        <f t="shared" si="14"/>
        <v>tirsdag</v>
      </c>
      <c r="E202" t="str">
        <f t="shared" si="11"/>
        <v>KR</v>
      </c>
    </row>
    <row r="203" spans="1:5" x14ac:dyDescent="0.3">
      <c r="A203" s="2">
        <f t="shared" si="12"/>
        <v>44398</v>
      </c>
      <c r="B203">
        <f t="shared" si="13"/>
        <v>29</v>
      </c>
      <c r="C203" t="str">
        <f t="shared" si="14"/>
        <v>onsdag</v>
      </c>
      <c r="E203" t="str">
        <f t="shared" si="11"/>
        <v>KR</v>
      </c>
    </row>
    <row r="204" spans="1:5" x14ac:dyDescent="0.3">
      <c r="A204" s="2">
        <f t="shared" si="12"/>
        <v>44399</v>
      </c>
      <c r="B204">
        <f t="shared" si="13"/>
        <v>29</v>
      </c>
      <c r="C204" t="str">
        <f t="shared" si="14"/>
        <v>torsdag</v>
      </c>
      <c r="E204" t="str">
        <f t="shared" si="11"/>
        <v>KR</v>
      </c>
    </row>
    <row r="205" spans="1:5" x14ac:dyDescent="0.3">
      <c r="A205" s="2">
        <f t="shared" si="12"/>
        <v>44400</v>
      </c>
      <c r="B205">
        <f t="shared" si="13"/>
        <v>29</v>
      </c>
      <c r="C205" t="str">
        <f t="shared" si="14"/>
        <v>fredag</v>
      </c>
      <c r="E205" t="str">
        <f t="shared" si="11"/>
        <v>TB</v>
      </c>
    </row>
    <row r="206" spans="1:5" x14ac:dyDescent="0.3">
      <c r="A206" s="2">
        <f t="shared" si="12"/>
        <v>44401</v>
      </c>
      <c r="B206">
        <f t="shared" si="13"/>
        <v>29</v>
      </c>
      <c r="C206" t="str">
        <f t="shared" si="14"/>
        <v>lørdag</v>
      </c>
      <c r="E206" t="str">
        <f t="shared" si="11"/>
        <v>TB</v>
      </c>
    </row>
    <row r="207" spans="1:5" x14ac:dyDescent="0.3">
      <c r="A207" s="2">
        <f t="shared" si="12"/>
        <v>44402</v>
      </c>
      <c r="B207">
        <f t="shared" si="13"/>
        <v>29</v>
      </c>
      <c r="C207" t="str">
        <f t="shared" si="14"/>
        <v>søndag</v>
      </c>
      <c r="E207" t="str">
        <f t="shared" si="11"/>
        <v>TB</v>
      </c>
    </row>
    <row r="208" spans="1:5" x14ac:dyDescent="0.3">
      <c r="A208" s="2">
        <f t="shared" si="12"/>
        <v>44403</v>
      </c>
      <c r="B208">
        <f t="shared" si="13"/>
        <v>30</v>
      </c>
      <c r="C208" t="str">
        <f t="shared" si="14"/>
        <v>mandag</v>
      </c>
      <c r="E208" t="str">
        <f t="shared" si="11"/>
        <v>TB</v>
      </c>
    </row>
    <row r="209" spans="1:5" x14ac:dyDescent="0.3">
      <c r="A209" s="2">
        <f t="shared" si="12"/>
        <v>44404</v>
      </c>
      <c r="B209">
        <f t="shared" si="13"/>
        <v>30</v>
      </c>
      <c r="C209" t="str">
        <f t="shared" si="14"/>
        <v>tirsdag</v>
      </c>
      <c r="E209" t="str">
        <f t="shared" si="11"/>
        <v>TB</v>
      </c>
    </row>
    <row r="210" spans="1:5" x14ac:dyDescent="0.3">
      <c r="A210" s="2">
        <f t="shared" si="12"/>
        <v>44405</v>
      </c>
      <c r="B210">
        <f t="shared" si="13"/>
        <v>30</v>
      </c>
      <c r="C210" t="str">
        <f t="shared" si="14"/>
        <v>onsdag</v>
      </c>
      <c r="E210" t="str">
        <f t="shared" si="11"/>
        <v>TB</v>
      </c>
    </row>
    <row r="211" spans="1:5" x14ac:dyDescent="0.3">
      <c r="A211" s="2">
        <f t="shared" si="12"/>
        <v>44406</v>
      </c>
      <c r="B211">
        <f t="shared" si="13"/>
        <v>30</v>
      </c>
      <c r="C211" t="str">
        <f t="shared" si="14"/>
        <v>torsdag</v>
      </c>
      <c r="E211" t="str">
        <f t="shared" si="11"/>
        <v>TB</v>
      </c>
    </row>
    <row r="212" spans="1:5" x14ac:dyDescent="0.3">
      <c r="A212" s="2">
        <f t="shared" si="12"/>
        <v>44407</v>
      </c>
      <c r="B212">
        <f t="shared" si="13"/>
        <v>30</v>
      </c>
      <c r="C212" t="str">
        <f t="shared" si="14"/>
        <v>fredag</v>
      </c>
      <c r="E212" t="str">
        <f t="shared" si="11"/>
        <v>DD</v>
      </c>
    </row>
    <row r="213" spans="1:5" x14ac:dyDescent="0.3">
      <c r="A213" s="2">
        <f t="shared" si="12"/>
        <v>44408</v>
      </c>
      <c r="B213">
        <f t="shared" si="13"/>
        <v>30</v>
      </c>
      <c r="C213" t="str">
        <f t="shared" si="14"/>
        <v>lørdag</v>
      </c>
      <c r="E213" t="str">
        <f t="shared" si="11"/>
        <v>DD</v>
      </c>
    </row>
    <row r="214" spans="1:5" x14ac:dyDescent="0.3">
      <c r="A214" s="2">
        <f t="shared" si="12"/>
        <v>44409</v>
      </c>
      <c r="B214">
        <f t="shared" si="13"/>
        <v>30</v>
      </c>
      <c r="C214" t="str">
        <f t="shared" si="14"/>
        <v>søndag</v>
      </c>
      <c r="E214" t="str">
        <f t="shared" si="11"/>
        <v>DD</v>
      </c>
    </row>
    <row r="215" spans="1:5" x14ac:dyDescent="0.3">
      <c r="A215" s="2">
        <f t="shared" si="12"/>
        <v>44410</v>
      </c>
      <c r="B215">
        <f t="shared" si="13"/>
        <v>31</v>
      </c>
      <c r="C215" t="str">
        <f t="shared" si="14"/>
        <v>mandag</v>
      </c>
      <c r="E215" t="str">
        <f t="shared" si="11"/>
        <v>DD</v>
      </c>
    </row>
    <row r="216" spans="1:5" x14ac:dyDescent="0.3">
      <c r="A216" s="2">
        <f t="shared" si="12"/>
        <v>44411</v>
      </c>
      <c r="B216">
        <f t="shared" si="13"/>
        <v>31</v>
      </c>
      <c r="C216" t="str">
        <f t="shared" si="14"/>
        <v>tirsdag</v>
      </c>
      <c r="E216" t="str">
        <f t="shared" si="11"/>
        <v>DD</v>
      </c>
    </row>
    <row r="217" spans="1:5" x14ac:dyDescent="0.3">
      <c r="A217" s="2">
        <f t="shared" si="12"/>
        <v>44412</v>
      </c>
      <c r="B217">
        <f t="shared" si="13"/>
        <v>31</v>
      </c>
      <c r="C217" t="str">
        <f t="shared" si="14"/>
        <v>onsdag</v>
      </c>
      <c r="E217" t="str">
        <f t="shared" si="11"/>
        <v>DD</v>
      </c>
    </row>
    <row r="218" spans="1:5" x14ac:dyDescent="0.3">
      <c r="A218" s="2">
        <f t="shared" si="12"/>
        <v>44413</v>
      </c>
      <c r="B218">
        <f t="shared" si="13"/>
        <v>31</v>
      </c>
      <c r="C218" t="str">
        <f t="shared" si="14"/>
        <v>torsdag</v>
      </c>
      <c r="E218" t="str">
        <f t="shared" si="11"/>
        <v>DD</v>
      </c>
    </row>
    <row r="219" spans="1:5" x14ac:dyDescent="0.3">
      <c r="A219" s="2">
        <f t="shared" si="12"/>
        <v>44414</v>
      </c>
      <c r="B219">
        <f t="shared" si="13"/>
        <v>31</v>
      </c>
      <c r="C219" t="str">
        <f t="shared" si="14"/>
        <v>fredag</v>
      </c>
      <c r="E219" t="str">
        <f t="shared" si="11"/>
        <v>CR</v>
      </c>
    </row>
    <row r="220" spans="1:5" x14ac:dyDescent="0.3">
      <c r="A220" s="2">
        <f t="shared" si="12"/>
        <v>44415</v>
      </c>
      <c r="B220">
        <f t="shared" si="13"/>
        <v>31</v>
      </c>
      <c r="C220" t="str">
        <f t="shared" si="14"/>
        <v>lørdag</v>
      </c>
      <c r="E220" t="str">
        <f t="shared" si="11"/>
        <v>CR</v>
      </c>
    </row>
    <row r="221" spans="1:5" x14ac:dyDescent="0.3">
      <c r="A221" s="2">
        <f t="shared" si="12"/>
        <v>44416</v>
      </c>
      <c r="B221">
        <f t="shared" si="13"/>
        <v>31</v>
      </c>
      <c r="C221" t="str">
        <f t="shared" si="14"/>
        <v>søndag</v>
      </c>
      <c r="E221" t="str">
        <f t="shared" si="11"/>
        <v>CR</v>
      </c>
    </row>
    <row r="222" spans="1:5" x14ac:dyDescent="0.3">
      <c r="A222" s="2">
        <f t="shared" si="12"/>
        <v>44417</v>
      </c>
      <c r="B222">
        <f t="shared" si="13"/>
        <v>32</v>
      </c>
      <c r="C222" t="str">
        <f t="shared" si="14"/>
        <v>mandag</v>
      </c>
      <c r="E222" t="str">
        <f t="shared" si="11"/>
        <v>CR</v>
      </c>
    </row>
    <row r="223" spans="1:5" x14ac:dyDescent="0.3">
      <c r="A223" s="2">
        <f t="shared" si="12"/>
        <v>44418</v>
      </c>
      <c r="B223">
        <f t="shared" si="13"/>
        <v>32</v>
      </c>
      <c r="C223" t="str">
        <f t="shared" si="14"/>
        <v>tirsdag</v>
      </c>
      <c r="E223" t="str">
        <f t="shared" si="11"/>
        <v>CR</v>
      </c>
    </row>
    <row r="224" spans="1:5" x14ac:dyDescent="0.3">
      <c r="A224" s="2">
        <f t="shared" si="12"/>
        <v>44419</v>
      </c>
      <c r="B224">
        <f t="shared" si="13"/>
        <v>32</v>
      </c>
      <c r="C224" t="str">
        <f t="shared" si="14"/>
        <v>onsdag</v>
      </c>
      <c r="E224" t="str">
        <f t="shared" si="11"/>
        <v>CR</v>
      </c>
    </row>
    <row r="225" spans="1:5" x14ac:dyDescent="0.3">
      <c r="A225" s="2">
        <f t="shared" si="12"/>
        <v>44420</v>
      </c>
      <c r="B225">
        <f t="shared" si="13"/>
        <v>32</v>
      </c>
      <c r="C225" t="str">
        <f t="shared" si="14"/>
        <v>torsdag</v>
      </c>
      <c r="E225" t="str">
        <f t="shared" si="11"/>
        <v>CR</v>
      </c>
    </row>
    <row r="226" spans="1:5" x14ac:dyDescent="0.3">
      <c r="A226" s="2">
        <f t="shared" si="12"/>
        <v>44421</v>
      </c>
      <c r="B226">
        <f t="shared" si="13"/>
        <v>32</v>
      </c>
      <c r="C226" t="str">
        <f t="shared" si="14"/>
        <v>fredag</v>
      </c>
      <c r="E226" t="str">
        <f t="shared" ref="E226:E289" si="15">E198</f>
        <v>KR</v>
      </c>
    </row>
    <row r="227" spans="1:5" x14ac:dyDescent="0.3">
      <c r="A227" s="2">
        <f t="shared" si="12"/>
        <v>44422</v>
      </c>
      <c r="B227">
        <f t="shared" si="13"/>
        <v>32</v>
      </c>
      <c r="C227" t="str">
        <f t="shared" si="14"/>
        <v>lørdag</v>
      </c>
      <c r="E227" t="str">
        <f t="shared" si="15"/>
        <v>KR</v>
      </c>
    </row>
    <row r="228" spans="1:5" x14ac:dyDescent="0.3">
      <c r="A228" s="2">
        <f t="shared" si="12"/>
        <v>44423</v>
      </c>
      <c r="B228">
        <f t="shared" si="13"/>
        <v>32</v>
      </c>
      <c r="C228" t="str">
        <f t="shared" si="14"/>
        <v>søndag</v>
      </c>
      <c r="E228" t="str">
        <f t="shared" si="15"/>
        <v>KR</v>
      </c>
    </row>
    <row r="229" spans="1:5" x14ac:dyDescent="0.3">
      <c r="A229" s="2">
        <f t="shared" si="12"/>
        <v>44424</v>
      </c>
      <c r="B229">
        <f t="shared" si="13"/>
        <v>33</v>
      </c>
      <c r="C229" t="str">
        <f t="shared" si="14"/>
        <v>mandag</v>
      </c>
      <c r="E229" t="str">
        <f t="shared" si="15"/>
        <v>KR</v>
      </c>
    </row>
    <row r="230" spans="1:5" x14ac:dyDescent="0.3">
      <c r="A230" s="2">
        <f t="shared" si="12"/>
        <v>44425</v>
      </c>
      <c r="B230">
        <f t="shared" si="13"/>
        <v>33</v>
      </c>
      <c r="C230" t="str">
        <f t="shared" si="14"/>
        <v>tirsdag</v>
      </c>
      <c r="E230" t="str">
        <f t="shared" si="15"/>
        <v>KR</v>
      </c>
    </row>
    <row r="231" spans="1:5" x14ac:dyDescent="0.3">
      <c r="A231" s="2">
        <f t="shared" si="12"/>
        <v>44426</v>
      </c>
      <c r="B231">
        <f t="shared" si="13"/>
        <v>33</v>
      </c>
      <c r="C231" t="str">
        <f t="shared" si="14"/>
        <v>onsdag</v>
      </c>
      <c r="E231" t="str">
        <f t="shared" si="15"/>
        <v>KR</v>
      </c>
    </row>
    <row r="232" spans="1:5" x14ac:dyDescent="0.3">
      <c r="A232" s="2">
        <f t="shared" si="12"/>
        <v>44427</v>
      </c>
      <c r="B232">
        <f t="shared" si="13"/>
        <v>33</v>
      </c>
      <c r="C232" t="str">
        <f t="shared" si="14"/>
        <v>torsdag</v>
      </c>
      <c r="E232" t="str">
        <f t="shared" si="15"/>
        <v>KR</v>
      </c>
    </row>
    <row r="233" spans="1:5" x14ac:dyDescent="0.3">
      <c r="A233" s="2">
        <f t="shared" si="12"/>
        <v>44428</v>
      </c>
      <c r="B233">
        <f t="shared" si="13"/>
        <v>33</v>
      </c>
      <c r="C233" t="str">
        <f t="shared" si="14"/>
        <v>fredag</v>
      </c>
      <c r="E233" t="str">
        <f t="shared" si="15"/>
        <v>TB</v>
      </c>
    </row>
    <row r="234" spans="1:5" x14ac:dyDescent="0.3">
      <c r="A234" s="2">
        <f t="shared" si="12"/>
        <v>44429</v>
      </c>
      <c r="B234">
        <f t="shared" si="13"/>
        <v>33</v>
      </c>
      <c r="C234" t="str">
        <f t="shared" si="14"/>
        <v>lørdag</v>
      </c>
      <c r="E234" t="str">
        <f t="shared" si="15"/>
        <v>TB</v>
      </c>
    </row>
    <row r="235" spans="1:5" x14ac:dyDescent="0.3">
      <c r="A235" s="2">
        <f t="shared" si="12"/>
        <v>44430</v>
      </c>
      <c r="B235">
        <f t="shared" si="13"/>
        <v>33</v>
      </c>
      <c r="C235" t="str">
        <f t="shared" si="14"/>
        <v>søndag</v>
      </c>
      <c r="E235" t="str">
        <f t="shared" si="15"/>
        <v>TB</v>
      </c>
    </row>
    <row r="236" spans="1:5" x14ac:dyDescent="0.3">
      <c r="A236" s="2">
        <f t="shared" si="12"/>
        <v>44431</v>
      </c>
      <c r="B236">
        <f t="shared" si="13"/>
        <v>34</v>
      </c>
      <c r="C236" t="str">
        <f t="shared" si="14"/>
        <v>mandag</v>
      </c>
      <c r="E236" t="str">
        <f t="shared" si="15"/>
        <v>TB</v>
      </c>
    </row>
    <row r="237" spans="1:5" x14ac:dyDescent="0.3">
      <c r="A237" s="2">
        <f t="shared" si="12"/>
        <v>44432</v>
      </c>
      <c r="B237">
        <f t="shared" si="13"/>
        <v>34</v>
      </c>
      <c r="C237" t="str">
        <f t="shared" si="14"/>
        <v>tirsdag</v>
      </c>
      <c r="E237" t="str">
        <f t="shared" si="15"/>
        <v>TB</v>
      </c>
    </row>
    <row r="238" spans="1:5" x14ac:dyDescent="0.3">
      <c r="A238" s="2">
        <f t="shared" si="12"/>
        <v>44433</v>
      </c>
      <c r="B238">
        <f t="shared" si="13"/>
        <v>34</v>
      </c>
      <c r="C238" t="str">
        <f t="shared" si="14"/>
        <v>onsdag</v>
      </c>
      <c r="E238" t="str">
        <f t="shared" si="15"/>
        <v>TB</v>
      </c>
    </row>
    <row r="239" spans="1:5" x14ac:dyDescent="0.3">
      <c r="A239" s="2">
        <f t="shared" si="12"/>
        <v>44434</v>
      </c>
      <c r="B239">
        <f t="shared" si="13"/>
        <v>34</v>
      </c>
      <c r="C239" t="str">
        <f t="shared" si="14"/>
        <v>torsdag</v>
      </c>
      <c r="E239" t="str">
        <f t="shared" si="15"/>
        <v>TB</v>
      </c>
    </row>
    <row r="240" spans="1:5" x14ac:dyDescent="0.3">
      <c r="A240" s="2">
        <f t="shared" si="12"/>
        <v>44435</v>
      </c>
      <c r="B240">
        <f t="shared" si="13"/>
        <v>34</v>
      </c>
      <c r="C240" t="str">
        <f t="shared" si="14"/>
        <v>fredag</v>
      </c>
      <c r="E240" t="str">
        <f t="shared" si="15"/>
        <v>DD</v>
      </c>
    </row>
    <row r="241" spans="1:5" x14ac:dyDescent="0.3">
      <c r="A241" s="2">
        <f t="shared" si="12"/>
        <v>44436</v>
      </c>
      <c r="B241">
        <f t="shared" si="13"/>
        <v>34</v>
      </c>
      <c r="C241" t="str">
        <f t="shared" si="14"/>
        <v>lørdag</v>
      </c>
      <c r="E241" t="str">
        <f t="shared" si="15"/>
        <v>DD</v>
      </c>
    </row>
    <row r="242" spans="1:5" x14ac:dyDescent="0.3">
      <c r="A242" s="2">
        <f t="shared" si="12"/>
        <v>44437</v>
      </c>
      <c r="B242">
        <f t="shared" si="13"/>
        <v>34</v>
      </c>
      <c r="C242" t="str">
        <f t="shared" si="14"/>
        <v>søndag</v>
      </c>
      <c r="E242" t="str">
        <f t="shared" si="15"/>
        <v>DD</v>
      </c>
    </row>
    <row r="243" spans="1:5" x14ac:dyDescent="0.3">
      <c r="A243" s="2">
        <f t="shared" si="12"/>
        <v>44438</v>
      </c>
      <c r="B243">
        <f t="shared" si="13"/>
        <v>35</v>
      </c>
      <c r="C243" t="str">
        <f t="shared" si="14"/>
        <v>mandag</v>
      </c>
      <c r="E243" t="str">
        <f t="shared" si="15"/>
        <v>DD</v>
      </c>
    </row>
    <row r="244" spans="1:5" x14ac:dyDescent="0.3">
      <c r="A244" s="2">
        <f t="shared" si="12"/>
        <v>44439</v>
      </c>
      <c r="B244">
        <f t="shared" si="13"/>
        <v>35</v>
      </c>
      <c r="C244" t="str">
        <f t="shared" si="14"/>
        <v>tirsdag</v>
      </c>
      <c r="E244" t="str">
        <f t="shared" si="15"/>
        <v>DD</v>
      </c>
    </row>
    <row r="245" spans="1:5" x14ac:dyDescent="0.3">
      <c r="A245" s="2">
        <f t="shared" si="12"/>
        <v>44440</v>
      </c>
      <c r="B245">
        <f t="shared" si="13"/>
        <v>35</v>
      </c>
      <c r="C245" t="str">
        <f t="shared" si="14"/>
        <v>onsdag</v>
      </c>
      <c r="E245" t="str">
        <f t="shared" si="15"/>
        <v>DD</v>
      </c>
    </row>
    <row r="246" spans="1:5" x14ac:dyDescent="0.3">
      <c r="A246" s="2">
        <f t="shared" si="12"/>
        <v>44441</v>
      </c>
      <c r="B246">
        <f t="shared" si="13"/>
        <v>35</v>
      </c>
      <c r="C246" t="str">
        <f t="shared" si="14"/>
        <v>torsdag</v>
      </c>
      <c r="E246" t="str">
        <f t="shared" si="15"/>
        <v>DD</v>
      </c>
    </row>
    <row r="247" spans="1:5" x14ac:dyDescent="0.3">
      <c r="A247" s="2">
        <f t="shared" si="12"/>
        <v>44442</v>
      </c>
      <c r="B247">
        <f t="shared" si="13"/>
        <v>35</v>
      </c>
      <c r="C247" t="str">
        <f t="shared" si="14"/>
        <v>fredag</v>
      </c>
      <c r="E247" t="str">
        <f t="shared" si="15"/>
        <v>CR</v>
      </c>
    </row>
    <row r="248" spans="1:5" x14ac:dyDescent="0.3">
      <c r="A248" s="2">
        <f t="shared" si="12"/>
        <v>44443</v>
      </c>
      <c r="B248">
        <f t="shared" si="13"/>
        <v>35</v>
      </c>
      <c r="C248" t="str">
        <f t="shared" si="14"/>
        <v>lørdag</v>
      </c>
      <c r="E248" t="str">
        <f t="shared" si="15"/>
        <v>CR</v>
      </c>
    </row>
    <row r="249" spans="1:5" x14ac:dyDescent="0.3">
      <c r="A249" s="2">
        <f t="shared" si="12"/>
        <v>44444</v>
      </c>
      <c r="B249">
        <f t="shared" si="13"/>
        <v>35</v>
      </c>
      <c r="C249" t="str">
        <f t="shared" si="14"/>
        <v>søndag</v>
      </c>
      <c r="E249" t="str">
        <f t="shared" si="15"/>
        <v>CR</v>
      </c>
    </row>
    <row r="250" spans="1:5" x14ac:dyDescent="0.3">
      <c r="A250" s="2">
        <f t="shared" si="12"/>
        <v>44445</v>
      </c>
      <c r="B250">
        <f t="shared" si="13"/>
        <v>36</v>
      </c>
      <c r="C250" t="str">
        <f t="shared" si="14"/>
        <v>mandag</v>
      </c>
      <c r="E250" t="str">
        <f t="shared" si="15"/>
        <v>CR</v>
      </c>
    </row>
    <row r="251" spans="1:5" x14ac:dyDescent="0.3">
      <c r="A251" s="2">
        <f t="shared" si="12"/>
        <v>44446</v>
      </c>
      <c r="B251">
        <f t="shared" si="13"/>
        <v>36</v>
      </c>
      <c r="C251" t="str">
        <f t="shared" si="14"/>
        <v>tirsdag</v>
      </c>
      <c r="E251" t="str">
        <f t="shared" si="15"/>
        <v>CR</v>
      </c>
    </row>
    <row r="252" spans="1:5" x14ac:dyDescent="0.3">
      <c r="A252" s="2">
        <f t="shared" si="12"/>
        <v>44447</v>
      </c>
      <c r="B252">
        <f t="shared" si="13"/>
        <v>36</v>
      </c>
      <c r="C252" t="str">
        <f t="shared" si="14"/>
        <v>onsdag</v>
      </c>
      <c r="E252" t="str">
        <f t="shared" si="15"/>
        <v>CR</v>
      </c>
    </row>
    <row r="253" spans="1:5" x14ac:dyDescent="0.3">
      <c r="A253" s="2">
        <f t="shared" si="12"/>
        <v>44448</v>
      </c>
      <c r="B253">
        <f t="shared" si="13"/>
        <v>36</v>
      </c>
      <c r="C253" t="str">
        <f t="shared" si="14"/>
        <v>torsdag</v>
      </c>
      <c r="E253" t="str">
        <f t="shared" si="15"/>
        <v>CR</v>
      </c>
    </row>
    <row r="254" spans="1:5" x14ac:dyDescent="0.3">
      <c r="A254" s="2">
        <f t="shared" si="12"/>
        <v>44449</v>
      </c>
      <c r="B254">
        <f t="shared" si="13"/>
        <v>36</v>
      </c>
      <c r="C254" t="str">
        <f t="shared" si="14"/>
        <v>fredag</v>
      </c>
      <c r="E254" t="str">
        <f t="shared" si="15"/>
        <v>KR</v>
      </c>
    </row>
    <row r="255" spans="1:5" x14ac:dyDescent="0.3">
      <c r="A255" s="2">
        <f t="shared" si="12"/>
        <v>44450</v>
      </c>
      <c r="B255">
        <f t="shared" si="13"/>
        <v>36</v>
      </c>
      <c r="C255" t="str">
        <f t="shared" si="14"/>
        <v>lørdag</v>
      </c>
      <c r="E255" t="str">
        <f t="shared" si="15"/>
        <v>KR</v>
      </c>
    </row>
    <row r="256" spans="1:5" x14ac:dyDescent="0.3">
      <c r="A256" s="2">
        <f t="shared" si="12"/>
        <v>44451</v>
      </c>
      <c r="B256">
        <f t="shared" si="13"/>
        <v>36</v>
      </c>
      <c r="C256" t="str">
        <f t="shared" si="14"/>
        <v>søndag</v>
      </c>
      <c r="E256" t="str">
        <f t="shared" si="15"/>
        <v>KR</v>
      </c>
    </row>
    <row r="257" spans="1:5" x14ac:dyDescent="0.3">
      <c r="A257" s="2">
        <f t="shared" si="12"/>
        <v>44452</v>
      </c>
      <c r="B257">
        <f t="shared" si="13"/>
        <v>37</v>
      </c>
      <c r="C257" t="str">
        <f t="shared" si="14"/>
        <v>mandag</v>
      </c>
      <c r="E257" t="str">
        <f t="shared" si="15"/>
        <v>KR</v>
      </c>
    </row>
    <row r="258" spans="1:5" x14ac:dyDescent="0.3">
      <c r="A258" s="2">
        <f t="shared" si="12"/>
        <v>44453</v>
      </c>
      <c r="B258">
        <f t="shared" si="13"/>
        <v>37</v>
      </c>
      <c r="C258" t="str">
        <f t="shared" si="14"/>
        <v>tirsdag</v>
      </c>
      <c r="E258" t="str">
        <f t="shared" si="15"/>
        <v>KR</v>
      </c>
    </row>
    <row r="259" spans="1:5" x14ac:dyDescent="0.3">
      <c r="A259" s="2">
        <f t="shared" si="12"/>
        <v>44454</v>
      </c>
      <c r="B259">
        <f t="shared" si="13"/>
        <v>37</v>
      </c>
      <c r="C259" t="str">
        <f t="shared" si="14"/>
        <v>onsdag</v>
      </c>
      <c r="E259" t="str">
        <f t="shared" si="15"/>
        <v>KR</v>
      </c>
    </row>
    <row r="260" spans="1:5" x14ac:dyDescent="0.3">
      <c r="A260" s="2">
        <f t="shared" si="12"/>
        <v>44455</v>
      </c>
      <c r="B260">
        <f t="shared" si="13"/>
        <v>37</v>
      </c>
      <c r="C260" t="str">
        <f t="shared" si="14"/>
        <v>torsdag</v>
      </c>
      <c r="E260" t="str">
        <f t="shared" si="15"/>
        <v>KR</v>
      </c>
    </row>
    <row r="261" spans="1:5" x14ac:dyDescent="0.3">
      <c r="A261" s="2">
        <f t="shared" si="12"/>
        <v>44456</v>
      </c>
      <c r="B261">
        <f t="shared" si="13"/>
        <v>37</v>
      </c>
      <c r="C261" t="str">
        <f t="shared" si="14"/>
        <v>fredag</v>
      </c>
      <c r="E261" t="str">
        <f t="shared" si="15"/>
        <v>TB</v>
      </c>
    </row>
    <row r="262" spans="1:5" x14ac:dyDescent="0.3">
      <c r="A262" s="2">
        <f t="shared" si="12"/>
        <v>44457</v>
      </c>
      <c r="B262">
        <f t="shared" si="13"/>
        <v>37</v>
      </c>
      <c r="C262" t="str">
        <f t="shared" si="14"/>
        <v>lørdag</v>
      </c>
      <c r="E262" t="str">
        <f t="shared" si="15"/>
        <v>TB</v>
      </c>
    </row>
    <row r="263" spans="1:5" x14ac:dyDescent="0.3">
      <c r="A263" s="2">
        <f t="shared" ref="A263:A326" si="16">A262+1</f>
        <v>44458</v>
      </c>
      <c r="B263">
        <f t="shared" ref="B263:B326" si="17">WEEKNUM(A263,21)</f>
        <v>37</v>
      </c>
      <c r="C263" t="str">
        <f t="shared" ref="C263:C326" si="18">TEXT(A263,"dddd")</f>
        <v>søndag</v>
      </c>
      <c r="E263" t="str">
        <f t="shared" si="15"/>
        <v>TB</v>
      </c>
    </row>
    <row r="264" spans="1:5" x14ac:dyDescent="0.3">
      <c r="A264" s="2">
        <f t="shared" si="16"/>
        <v>44459</v>
      </c>
      <c r="B264">
        <f t="shared" si="17"/>
        <v>38</v>
      </c>
      <c r="C264" t="str">
        <f t="shared" si="18"/>
        <v>mandag</v>
      </c>
      <c r="E264" t="str">
        <f t="shared" si="15"/>
        <v>TB</v>
      </c>
    </row>
    <row r="265" spans="1:5" x14ac:dyDescent="0.3">
      <c r="A265" s="2">
        <f t="shared" si="16"/>
        <v>44460</v>
      </c>
      <c r="B265">
        <f t="shared" si="17"/>
        <v>38</v>
      </c>
      <c r="C265" t="str">
        <f t="shared" si="18"/>
        <v>tirsdag</v>
      </c>
      <c r="E265" t="str">
        <f t="shared" si="15"/>
        <v>TB</v>
      </c>
    </row>
    <row r="266" spans="1:5" x14ac:dyDescent="0.3">
      <c r="A266" s="2">
        <f t="shared" si="16"/>
        <v>44461</v>
      </c>
      <c r="B266">
        <f t="shared" si="17"/>
        <v>38</v>
      </c>
      <c r="C266" t="str">
        <f t="shared" si="18"/>
        <v>onsdag</v>
      </c>
      <c r="E266" t="str">
        <f t="shared" si="15"/>
        <v>TB</v>
      </c>
    </row>
    <row r="267" spans="1:5" x14ac:dyDescent="0.3">
      <c r="A267" s="2">
        <f t="shared" si="16"/>
        <v>44462</v>
      </c>
      <c r="B267">
        <f t="shared" si="17"/>
        <v>38</v>
      </c>
      <c r="C267" t="str">
        <f t="shared" si="18"/>
        <v>torsdag</v>
      </c>
      <c r="E267" t="str">
        <f t="shared" si="15"/>
        <v>TB</v>
      </c>
    </row>
    <row r="268" spans="1:5" x14ac:dyDescent="0.3">
      <c r="A268" s="2">
        <f t="shared" si="16"/>
        <v>44463</v>
      </c>
      <c r="B268">
        <f t="shared" si="17"/>
        <v>38</v>
      </c>
      <c r="C268" t="str">
        <f t="shared" si="18"/>
        <v>fredag</v>
      </c>
      <c r="E268" t="str">
        <f t="shared" si="15"/>
        <v>DD</v>
      </c>
    </row>
    <row r="269" spans="1:5" x14ac:dyDescent="0.3">
      <c r="A269" s="2">
        <f t="shared" si="16"/>
        <v>44464</v>
      </c>
      <c r="B269">
        <f t="shared" si="17"/>
        <v>38</v>
      </c>
      <c r="C269" t="str">
        <f t="shared" si="18"/>
        <v>lørdag</v>
      </c>
      <c r="E269" t="str">
        <f t="shared" si="15"/>
        <v>DD</v>
      </c>
    </row>
    <row r="270" spans="1:5" x14ac:dyDescent="0.3">
      <c r="A270" s="2">
        <f t="shared" si="16"/>
        <v>44465</v>
      </c>
      <c r="B270">
        <f t="shared" si="17"/>
        <v>38</v>
      </c>
      <c r="C270" t="str">
        <f t="shared" si="18"/>
        <v>søndag</v>
      </c>
      <c r="E270" t="str">
        <f t="shared" si="15"/>
        <v>DD</v>
      </c>
    </row>
    <row r="271" spans="1:5" x14ac:dyDescent="0.3">
      <c r="A271" s="2">
        <f t="shared" si="16"/>
        <v>44466</v>
      </c>
      <c r="B271">
        <f t="shared" si="17"/>
        <v>39</v>
      </c>
      <c r="C271" t="str">
        <f t="shared" si="18"/>
        <v>mandag</v>
      </c>
      <c r="E271" t="str">
        <f t="shared" si="15"/>
        <v>DD</v>
      </c>
    </row>
    <row r="272" spans="1:5" x14ac:dyDescent="0.3">
      <c r="A272" s="2">
        <f t="shared" si="16"/>
        <v>44467</v>
      </c>
      <c r="B272">
        <f t="shared" si="17"/>
        <v>39</v>
      </c>
      <c r="C272" t="str">
        <f t="shared" si="18"/>
        <v>tirsdag</v>
      </c>
      <c r="E272" t="str">
        <f t="shared" si="15"/>
        <v>DD</v>
      </c>
    </row>
    <row r="273" spans="1:5" x14ac:dyDescent="0.3">
      <c r="A273" s="2">
        <f t="shared" si="16"/>
        <v>44468</v>
      </c>
      <c r="B273">
        <f t="shared" si="17"/>
        <v>39</v>
      </c>
      <c r="C273" t="str">
        <f t="shared" si="18"/>
        <v>onsdag</v>
      </c>
      <c r="E273" t="str">
        <f t="shared" si="15"/>
        <v>DD</v>
      </c>
    </row>
    <row r="274" spans="1:5" x14ac:dyDescent="0.3">
      <c r="A274" s="2">
        <f t="shared" si="16"/>
        <v>44469</v>
      </c>
      <c r="B274">
        <f t="shared" si="17"/>
        <v>39</v>
      </c>
      <c r="C274" t="str">
        <f t="shared" si="18"/>
        <v>torsdag</v>
      </c>
      <c r="E274" t="str">
        <f t="shared" si="15"/>
        <v>DD</v>
      </c>
    </row>
    <row r="275" spans="1:5" x14ac:dyDescent="0.3">
      <c r="A275" s="2">
        <f t="shared" si="16"/>
        <v>44470</v>
      </c>
      <c r="B275">
        <f t="shared" si="17"/>
        <v>39</v>
      </c>
      <c r="C275" t="str">
        <f t="shared" si="18"/>
        <v>fredag</v>
      </c>
      <c r="E275" t="str">
        <f t="shared" si="15"/>
        <v>CR</v>
      </c>
    </row>
    <row r="276" spans="1:5" x14ac:dyDescent="0.3">
      <c r="A276" s="2">
        <f t="shared" si="16"/>
        <v>44471</v>
      </c>
      <c r="B276">
        <f t="shared" si="17"/>
        <v>39</v>
      </c>
      <c r="C276" t="str">
        <f t="shared" si="18"/>
        <v>lørdag</v>
      </c>
      <c r="E276" t="str">
        <f t="shared" si="15"/>
        <v>CR</v>
      </c>
    </row>
    <row r="277" spans="1:5" x14ac:dyDescent="0.3">
      <c r="A277" s="2">
        <f t="shared" si="16"/>
        <v>44472</v>
      </c>
      <c r="B277">
        <f t="shared" si="17"/>
        <v>39</v>
      </c>
      <c r="C277" t="str">
        <f t="shared" si="18"/>
        <v>søndag</v>
      </c>
      <c r="E277" t="str">
        <f t="shared" si="15"/>
        <v>CR</v>
      </c>
    </row>
    <row r="278" spans="1:5" x14ac:dyDescent="0.3">
      <c r="A278" s="2">
        <f t="shared" si="16"/>
        <v>44473</v>
      </c>
      <c r="B278">
        <f t="shared" si="17"/>
        <v>40</v>
      </c>
      <c r="C278" t="str">
        <f t="shared" si="18"/>
        <v>mandag</v>
      </c>
      <c r="E278" t="str">
        <f t="shared" si="15"/>
        <v>CR</v>
      </c>
    </row>
    <row r="279" spans="1:5" x14ac:dyDescent="0.3">
      <c r="A279" s="2">
        <f t="shared" si="16"/>
        <v>44474</v>
      </c>
      <c r="B279">
        <f t="shared" si="17"/>
        <v>40</v>
      </c>
      <c r="C279" t="str">
        <f t="shared" si="18"/>
        <v>tirsdag</v>
      </c>
      <c r="E279" t="str">
        <f t="shared" si="15"/>
        <v>CR</v>
      </c>
    </row>
    <row r="280" spans="1:5" x14ac:dyDescent="0.3">
      <c r="A280" s="2">
        <f t="shared" si="16"/>
        <v>44475</v>
      </c>
      <c r="B280">
        <f t="shared" si="17"/>
        <v>40</v>
      </c>
      <c r="C280" t="str">
        <f t="shared" si="18"/>
        <v>onsdag</v>
      </c>
      <c r="E280" t="str">
        <f t="shared" si="15"/>
        <v>CR</v>
      </c>
    </row>
    <row r="281" spans="1:5" x14ac:dyDescent="0.3">
      <c r="A281" s="2">
        <f t="shared" si="16"/>
        <v>44476</v>
      </c>
      <c r="B281">
        <f t="shared" si="17"/>
        <v>40</v>
      </c>
      <c r="C281" t="str">
        <f t="shared" si="18"/>
        <v>torsdag</v>
      </c>
      <c r="E281" t="str">
        <f t="shared" si="15"/>
        <v>CR</v>
      </c>
    </row>
    <row r="282" spans="1:5" x14ac:dyDescent="0.3">
      <c r="A282" s="2">
        <f t="shared" si="16"/>
        <v>44477</v>
      </c>
      <c r="B282">
        <f t="shared" si="17"/>
        <v>40</v>
      </c>
      <c r="C282" t="str">
        <f t="shared" si="18"/>
        <v>fredag</v>
      </c>
      <c r="E282" t="str">
        <f t="shared" si="15"/>
        <v>KR</v>
      </c>
    </row>
    <row r="283" spans="1:5" x14ac:dyDescent="0.3">
      <c r="A283" s="2">
        <f t="shared" si="16"/>
        <v>44478</v>
      </c>
      <c r="B283">
        <f t="shared" si="17"/>
        <v>40</v>
      </c>
      <c r="C283" t="str">
        <f t="shared" si="18"/>
        <v>lørdag</v>
      </c>
      <c r="E283" t="str">
        <f t="shared" si="15"/>
        <v>KR</v>
      </c>
    </row>
    <row r="284" spans="1:5" x14ac:dyDescent="0.3">
      <c r="A284" s="2">
        <f t="shared" si="16"/>
        <v>44479</v>
      </c>
      <c r="B284">
        <f t="shared" si="17"/>
        <v>40</v>
      </c>
      <c r="C284" t="str">
        <f t="shared" si="18"/>
        <v>søndag</v>
      </c>
      <c r="E284" t="str">
        <f t="shared" si="15"/>
        <v>KR</v>
      </c>
    </row>
    <row r="285" spans="1:5" x14ac:dyDescent="0.3">
      <c r="A285" s="2">
        <f t="shared" si="16"/>
        <v>44480</v>
      </c>
      <c r="B285">
        <f t="shared" si="17"/>
        <v>41</v>
      </c>
      <c r="C285" t="str">
        <f t="shared" si="18"/>
        <v>mandag</v>
      </c>
      <c r="E285" t="str">
        <f t="shared" si="15"/>
        <v>KR</v>
      </c>
    </row>
    <row r="286" spans="1:5" x14ac:dyDescent="0.3">
      <c r="A286" s="2">
        <f t="shared" si="16"/>
        <v>44481</v>
      </c>
      <c r="B286">
        <f t="shared" si="17"/>
        <v>41</v>
      </c>
      <c r="C286" t="str">
        <f t="shared" si="18"/>
        <v>tirsdag</v>
      </c>
      <c r="E286" t="str">
        <f t="shared" si="15"/>
        <v>KR</v>
      </c>
    </row>
    <row r="287" spans="1:5" x14ac:dyDescent="0.3">
      <c r="A287" s="2">
        <f t="shared" si="16"/>
        <v>44482</v>
      </c>
      <c r="B287">
        <f t="shared" si="17"/>
        <v>41</v>
      </c>
      <c r="C287" t="str">
        <f t="shared" si="18"/>
        <v>onsdag</v>
      </c>
      <c r="E287" t="str">
        <f t="shared" si="15"/>
        <v>KR</v>
      </c>
    </row>
    <row r="288" spans="1:5" x14ac:dyDescent="0.3">
      <c r="A288" s="2">
        <f t="shared" si="16"/>
        <v>44483</v>
      </c>
      <c r="B288">
        <f t="shared" si="17"/>
        <v>41</v>
      </c>
      <c r="C288" t="str">
        <f t="shared" si="18"/>
        <v>torsdag</v>
      </c>
      <c r="E288" t="str">
        <f t="shared" si="15"/>
        <v>KR</v>
      </c>
    </row>
    <row r="289" spans="1:5" x14ac:dyDescent="0.3">
      <c r="A289" s="2">
        <f t="shared" si="16"/>
        <v>44484</v>
      </c>
      <c r="B289">
        <f t="shared" si="17"/>
        <v>41</v>
      </c>
      <c r="C289" t="str">
        <f t="shared" si="18"/>
        <v>fredag</v>
      </c>
      <c r="E289" t="str">
        <f t="shared" si="15"/>
        <v>TB</v>
      </c>
    </row>
    <row r="290" spans="1:5" x14ac:dyDescent="0.3">
      <c r="A290" s="2">
        <f t="shared" si="16"/>
        <v>44485</v>
      </c>
      <c r="B290">
        <f t="shared" si="17"/>
        <v>41</v>
      </c>
      <c r="C290" t="str">
        <f t="shared" si="18"/>
        <v>lørdag</v>
      </c>
      <c r="E290" t="str">
        <f t="shared" ref="E290:E353" si="19">E262</f>
        <v>TB</v>
      </c>
    </row>
    <row r="291" spans="1:5" x14ac:dyDescent="0.3">
      <c r="A291" s="2">
        <f t="shared" si="16"/>
        <v>44486</v>
      </c>
      <c r="B291">
        <f t="shared" si="17"/>
        <v>41</v>
      </c>
      <c r="C291" t="str">
        <f t="shared" si="18"/>
        <v>søndag</v>
      </c>
      <c r="E291" t="str">
        <f t="shared" si="19"/>
        <v>TB</v>
      </c>
    </row>
    <row r="292" spans="1:5" x14ac:dyDescent="0.3">
      <c r="A292" s="2">
        <f t="shared" si="16"/>
        <v>44487</v>
      </c>
      <c r="B292">
        <f t="shared" si="17"/>
        <v>42</v>
      </c>
      <c r="C292" t="str">
        <f t="shared" si="18"/>
        <v>mandag</v>
      </c>
      <c r="E292" t="str">
        <f t="shared" si="19"/>
        <v>TB</v>
      </c>
    </row>
    <row r="293" spans="1:5" x14ac:dyDescent="0.3">
      <c r="A293" s="2">
        <f t="shared" si="16"/>
        <v>44488</v>
      </c>
      <c r="B293">
        <f t="shared" si="17"/>
        <v>42</v>
      </c>
      <c r="C293" t="str">
        <f t="shared" si="18"/>
        <v>tirsdag</v>
      </c>
      <c r="E293" t="str">
        <f t="shared" si="19"/>
        <v>TB</v>
      </c>
    </row>
    <row r="294" spans="1:5" x14ac:dyDescent="0.3">
      <c r="A294" s="2">
        <f t="shared" si="16"/>
        <v>44489</v>
      </c>
      <c r="B294">
        <f t="shared" si="17"/>
        <v>42</v>
      </c>
      <c r="C294" t="str">
        <f t="shared" si="18"/>
        <v>onsdag</v>
      </c>
      <c r="E294" t="str">
        <f t="shared" si="19"/>
        <v>TB</v>
      </c>
    </row>
    <row r="295" spans="1:5" x14ac:dyDescent="0.3">
      <c r="A295" s="2">
        <f t="shared" si="16"/>
        <v>44490</v>
      </c>
      <c r="B295">
        <f t="shared" si="17"/>
        <v>42</v>
      </c>
      <c r="C295" t="str">
        <f t="shared" si="18"/>
        <v>torsdag</v>
      </c>
      <c r="E295" t="str">
        <f t="shared" si="19"/>
        <v>TB</v>
      </c>
    </row>
    <row r="296" spans="1:5" x14ac:dyDescent="0.3">
      <c r="A296" s="2">
        <f t="shared" si="16"/>
        <v>44491</v>
      </c>
      <c r="B296">
        <f t="shared" si="17"/>
        <v>42</v>
      </c>
      <c r="C296" t="str">
        <f t="shared" si="18"/>
        <v>fredag</v>
      </c>
      <c r="E296" t="str">
        <f t="shared" si="19"/>
        <v>DD</v>
      </c>
    </row>
    <row r="297" spans="1:5" x14ac:dyDescent="0.3">
      <c r="A297" s="2">
        <f t="shared" si="16"/>
        <v>44492</v>
      </c>
      <c r="B297">
        <f t="shared" si="17"/>
        <v>42</v>
      </c>
      <c r="C297" t="str">
        <f t="shared" si="18"/>
        <v>lørdag</v>
      </c>
      <c r="E297" t="str">
        <f t="shared" si="19"/>
        <v>DD</v>
      </c>
    </row>
    <row r="298" spans="1:5" x14ac:dyDescent="0.3">
      <c r="A298" s="2">
        <f t="shared" si="16"/>
        <v>44493</v>
      </c>
      <c r="B298">
        <f t="shared" si="17"/>
        <v>42</v>
      </c>
      <c r="C298" t="str">
        <f t="shared" si="18"/>
        <v>søndag</v>
      </c>
      <c r="E298" t="str">
        <f t="shared" si="19"/>
        <v>DD</v>
      </c>
    </row>
    <row r="299" spans="1:5" x14ac:dyDescent="0.3">
      <c r="A299" s="2">
        <f t="shared" si="16"/>
        <v>44494</v>
      </c>
      <c r="B299">
        <f t="shared" si="17"/>
        <v>43</v>
      </c>
      <c r="C299" t="str">
        <f t="shared" si="18"/>
        <v>mandag</v>
      </c>
      <c r="E299" t="str">
        <f t="shared" si="19"/>
        <v>DD</v>
      </c>
    </row>
    <row r="300" spans="1:5" x14ac:dyDescent="0.3">
      <c r="A300" s="2">
        <f t="shared" si="16"/>
        <v>44495</v>
      </c>
      <c r="B300">
        <f t="shared" si="17"/>
        <v>43</v>
      </c>
      <c r="C300" t="str">
        <f t="shared" si="18"/>
        <v>tirsdag</v>
      </c>
      <c r="E300" t="str">
        <f t="shared" si="19"/>
        <v>DD</v>
      </c>
    </row>
    <row r="301" spans="1:5" x14ac:dyDescent="0.3">
      <c r="A301" s="2">
        <f t="shared" si="16"/>
        <v>44496</v>
      </c>
      <c r="B301">
        <f t="shared" si="17"/>
        <v>43</v>
      </c>
      <c r="C301" t="str">
        <f t="shared" si="18"/>
        <v>onsdag</v>
      </c>
      <c r="E301" t="str">
        <f t="shared" si="19"/>
        <v>DD</v>
      </c>
    </row>
    <row r="302" spans="1:5" x14ac:dyDescent="0.3">
      <c r="A302" s="2">
        <f t="shared" si="16"/>
        <v>44497</v>
      </c>
      <c r="B302">
        <f t="shared" si="17"/>
        <v>43</v>
      </c>
      <c r="C302" t="str">
        <f t="shared" si="18"/>
        <v>torsdag</v>
      </c>
      <c r="E302" t="str">
        <f t="shared" si="19"/>
        <v>DD</v>
      </c>
    </row>
    <row r="303" spans="1:5" x14ac:dyDescent="0.3">
      <c r="A303" s="2">
        <f t="shared" si="16"/>
        <v>44498</v>
      </c>
      <c r="B303">
        <f t="shared" si="17"/>
        <v>43</v>
      </c>
      <c r="C303" t="str">
        <f t="shared" si="18"/>
        <v>fredag</v>
      </c>
      <c r="E303" t="str">
        <f t="shared" si="19"/>
        <v>CR</v>
      </c>
    </row>
    <row r="304" spans="1:5" x14ac:dyDescent="0.3">
      <c r="A304" s="2">
        <f t="shared" si="16"/>
        <v>44499</v>
      </c>
      <c r="B304">
        <f t="shared" si="17"/>
        <v>43</v>
      </c>
      <c r="C304" t="str">
        <f t="shared" si="18"/>
        <v>lørdag</v>
      </c>
      <c r="E304" t="str">
        <f t="shared" si="19"/>
        <v>CR</v>
      </c>
    </row>
    <row r="305" spans="1:5" x14ac:dyDescent="0.3">
      <c r="A305" s="2">
        <f t="shared" si="16"/>
        <v>44500</v>
      </c>
      <c r="B305">
        <f t="shared" si="17"/>
        <v>43</v>
      </c>
      <c r="C305" t="str">
        <f t="shared" si="18"/>
        <v>søndag</v>
      </c>
      <c r="E305" t="str">
        <f t="shared" si="19"/>
        <v>CR</v>
      </c>
    </row>
    <row r="306" spans="1:5" x14ac:dyDescent="0.3">
      <c r="A306" s="2">
        <f t="shared" si="16"/>
        <v>44501</v>
      </c>
      <c r="B306">
        <f t="shared" si="17"/>
        <v>44</v>
      </c>
      <c r="C306" t="str">
        <f t="shared" si="18"/>
        <v>mandag</v>
      </c>
      <c r="E306" t="str">
        <f t="shared" si="19"/>
        <v>CR</v>
      </c>
    </row>
    <row r="307" spans="1:5" x14ac:dyDescent="0.3">
      <c r="A307" s="2">
        <f t="shared" si="16"/>
        <v>44502</v>
      </c>
      <c r="B307">
        <f t="shared" si="17"/>
        <v>44</v>
      </c>
      <c r="C307" t="str">
        <f t="shared" si="18"/>
        <v>tirsdag</v>
      </c>
      <c r="E307" t="str">
        <f t="shared" si="19"/>
        <v>CR</v>
      </c>
    </row>
    <row r="308" spans="1:5" x14ac:dyDescent="0.3">
      <c r="A308" s="2">
        <f t="shared" si="16"/>
        <v>44503</v>
      </c>
      <c r="B308">
        <f t="shared" si="17"/>
        <v>44</v>
      </c>
      <c r="C308" t="str">
        <f t="shared" si="18"/>
        <v>onsdag</v>
      </c>
      <c r="E308" t="str">
        <f t="shared" si="19"/>
        <v>CR</v>
      </c>
    </row>
    <row r="309" spans="1:5" x14ac:dyDescent="0.3">
      <c r="A309" s="2">
        <f t="shared" si="16"/>
        <v>44504</v>
      </c>
      <c r="B309">
        <f t="shared" si="17"/>
        <v>44</v>
      </c>
      <c r="C309" t="str">
        <f t="shared" si="18"/>
        <v>torsdag</v>
      </c>
      <c r="E309" t="str">
        <f t="shared" si="19"/>
        <v>CR</v>
      </c>
    </row>
    <row r="310" spans="1:5" x14ac:dyDescent="0.3">
      <c r="A310" s="2">
        <f t="shared" si="16"/>
        <v>44505</v>
      </c>
      <c r="B310">
        <f t="shared" si="17"/>
        <v>44</v>
      </c>
      <c r="C310" t="str">
        <f t="shared" si="18"/>
        <v>fredag</v>
      </c>
      <c r="E310" t="str">
        <f t="shared" si="19"/>
        <v>KR</v>
      </c>
    </row>
    <row r="311" spans="1:5" x14ac:dyDescent="0.3">
      <c r="A311" s="2">
        <f t="shared" si="16"/>
        <v>44506</v>
      </c>
      <c r="B311">
        <f t="shared" si="17"/>
        <v>44</v>
      </c>
      <c r="C311" t="str">
        <f t="shared" si="18"/>
        <v>lørdag</v>
      </c>
      <c r="E311" t="str">
        <f t="shared" si="19"/>
        <v>KR</v>
      </c>
    </row>
    <row r="312" spans="1:5" x14ac:dyDescent="0.3">
      <c r="A312" s="2">
        <f t="shared" si="16"/>
        <v>44507</v>
      </c>
      <c r="B312">
        <f t="shared" si="17"/>
        <v>44</v>
      </c>
      <c r="C312" t="str">
        <f t="shared" si="18"/>
        <v>søndag</v>
      </c>
      <c r="E312" t="str">
        <f t="shared" si="19"/>
        <v>KR</v>
      </c>
    </row>
    <row r="313" spans="1:5" x14ac:dyDescent="0.3">
      <c r="A313" s="2">
        <f t="shared" si="16"/>
        <v>44508</v>
      </c>
      <c r="B313">
        <f t="shared" si="17"/>
        <v>45</v>
      </c>
      <c r="C313" t="str">
        <f t="shared" si="18"/>
        <v>mandag</v>
      </c>
      <c r="E313" t="str">
        <f t="shared" si="19"/>
        <v>KR</v>
      </c>
    </row>
    <row r="314" spans="1:5" x14ac:dyDescent="0.3">
      <c r="A314" s="2">
        <f t="shared" si="16"/>
        <v>44509</v>
      </c>
      <c r="B314">
        <f t="shared" si="17"/>
        <v>45</v>
      </c>
      <c r="C314" t="str">
        <f t="shared" si="18"/>
        <v>tirsdag</v>
      </c>
      <c r="E314" t="str">
        <f t="shared" si="19"/>
        <v>KR</v>
      </c>
    </row>
    <row r="315" spans="1:5" x14ac:dyDescent="0.3">
      <c r="A315" s="2">
        <f t="shared" si="16"/>
        <v>44510</v>
      </c>
      <c r="B315">
        <f t="shared" si="17"/>
        <v>45</v>
      </c>
      <c r="C315" t="str">
        <f t="shared" si="18"/>
        <v>onsdag</v>
      </c>
      <c r="E315" t="str">
        <f t="shared" si="19"/>
        <v>KR</v>
      </c>
    </row>
    <row r="316" spans="1:5" x14ac:dyDescent="0.3">
      <c r="A316" s="2">
        <f t="shared" si="16"/>
        <v>44511</v>
      </c>
      <c r="B316">
        <f t="shared" si="17"/>
        <v>45</v>
      </c>
      <c r="C316" t="str">
        <f t="shared" si="18"/>
        <v>torsdag</v>
      </c>
      <c r="E316" t="str">
        <f t="shared" si="19"/>
        <v>KR</v>
      </c>
    </row>
    <row r="317" spans="1:5" x14ac:dyDescent="0.3">
      <c r="A317" s="2">
        <f t="shared" si="16"/>
        <v>44512</v>
      </c>
      <c r="B317">
        <f t="shared" si="17"/>
        <v>45</v>
      </c>
      <c r="C317" t="str">
        <f t="shared" si="18"/>
        <v>fredag</v>
      </c>
      <c r="E317" t="str">
        <f t="shared" si="19"/>
        <v>TB</v>
      </c>
    </row>
    <row r="318" spans="1:5" x14ac:dyDescent="0.3">
      <c r="A318" s="2">
        <f t="shared" si="16"/>
        <v>44513</v>
      </c>
      <c r="B318">
        <f t="shared" si="17"/>
        <v>45</v>
      </c>
      <c r="C318" t="str">
        <f t="shared" si="18"/>
        <v>lørdag</v>
      </c>
      <c r="E318" t="str">
        <f t="shared" si="19"/>
        <v>TB</v>
      </c>
    </row>
    <row r="319" spans="1:5" x14ac:dyDescent="0.3">
      <c r="A319" s="2">
        <f t="shared" si="16"/>
        <v>44514</v>
      </c>
      <c r="B319">
        <f t="shared" si="17"/>
        <v>45</v>
      </c>
      <c r="C319" t="str">
        <f t="shared" si="18"/>
        <v>søndag</v>
      </c>
      <c r="E319" t="str">
        <f t="shared" si="19"/>
        <v>TB</v>
      </c>
    </row>
    <row r="320" spans="1:5" x14ac:dyDescent="0.3">
      <c r="A320" s="2">
        <f t="shared" si="16"/>
        <v>44515</v>
      </c>
      <c r="B320">
        <f t="shared" si="17"/>
        <v>46</v>
      </c>
      <c r="C320" t="str">
        <f t="shared" si="18"/>
        <v>mandag</v>
      </c>
      <c r="E320" t="str">
        <f t="shared" si="19"/>
        <v>TB</v>
      </c>
    </row>
    <row r="321" spans="1:5" x14ac:dyDescent="0.3">
      <c r="A321" s="2">
        <f t="shared" si="16"/>
        <v>44516</v>
      </c>
      <c r="B321">
        <f t="shared" si="17"/>
        <v>46</v>
      </c>
      <c r="C321" t="str">
        <f t="shared" si="18"/>
        <v>tirsdag</v>
      </c>
      <c r="E321" t="str">
        <f t="shared" si="19"/>
        <v>TB</v>
      </c>
    </row>
    <row r="322" spans="1:5" x14ac:dyDescent="0.3">
      <c r="A322" s="2">
        <f t="shared" si="16"/>
        <v>44517</v>
      </c>
      <c r="B322">
        <f t="shared" si="17"/>
        <v>46</v>
      </c>
      <c r="C322" t="str">
        <f t="shared" si="18"/>
        <v>onsdag</v>
      </c>
      <c r="E322" t="str">
        <f t="shared" si="19"/>
        <v>TB</v>
      </c>
    </row>
    <row r="323" spans="1:5" x14ac:dyDescent="0.3">
      <c r="A323" s="2">
        <f t="shared" si="16"/>
        <v>44518</v>
      </c>
      <c r="B323">
        <f t="shared" si="17"/>
        <v>46</v>
      </c>
      <c r="C323" t="str">
        <f t="shared" si="18"/>
        <v>torsdag</v>
      </c>
      <c r="E323" t="str">
        <f t="shared" si="19"/>
        <v>TB</v>
      </c>
    </row>
    <row r="324" spans="1:5" x14ac:dyDescent="0.3">
      <c r="A324" s="2">
        <f t="shared" si="16"/>
        <v>44519</v>
      </c>
      <c r="B324">
        <f t="shared" si="17"/>
        <v>46</v>
      </c>
      <c r="C324" t="str">
        <f t="shared" si="18"/>
        <v>fredag</v>
      </c>
      <c r="E324" t="str">
        <f t="shared" si="19"/>
        <v>DD</v>
      </c>
    </row>
    <row r="325" spans="1:5" x14ac:dyDescent="0.3">
      <c r="A325" s="2">
        <f t="shared" si="16"/>
        <v>44520</v>
      </c>
      <c r="B325">
        <f t="shared" si="17"/>
        <v>46</v>
      </c>
      <c r="C325" t="str">
        <f t="shared" si="18"/>
        <v>lørdag</v>
      </c>
      <c r="E325" t="str">
        <f t="shared" si="19"/>
        <v>DD</v>
      </c>
    </row>
    <row r="326" spans="1:5" x14ac:dyDescent="0.3">
      <c r="A326" s="2">
        <f t="shared" si="16"/>
        <v>44521</v>
      </c>
      <c r="B326">
        <f t="shared" si="17"/>
        <v>46</v>
      </c>
      <c r="C326" t="str">
        <f t="shared" si="18"/>
        <v>søndag</v>
      </c>
      <c r="E326" t="str">
        <f t="shared" si="19"/>
        <v>DD</v>
      </c>
    </row>
    <row r="327" spans="1:5" x14ac:dyDescent="0.3">
      <c r="A327" s="2">
        <f t="shared" ref="A327:A390" si="20">A326+1</f>
        <v>44522</v>
      </c>
      <c r="B327">
        <f t="shared" ref="B327:B390" si="21">WEEKNUM(A327,21)</f>
        <v>47</v>
      </c>
      <c r="C327" t="str">
        <f t="shared" ref="C327:C390" si="22">TEXT(A327,"dddd")</f>
        <v>mandag</v>
      </c>
      <c r="E327" t="str">
        <f t="shared" si="19"/>
        <v>DD</v>
      </c>
    </row>
    <row r="328" spans="1:5" x14ac:dyDescent="0.3">
      <c r="A328" s="2">
        <f t="shared" si="20"/>
        <v>44523</v>
      </c>
      <c r="B328">
        <f t="shared" si="21"/>
        <v>47</v>
      </c>
      <c r="C328" t="str">
        <f t="shared" si="22"/>
        <v>tirsdag</v>
      </c>
      <c r="E328" t="str">
        <f t="shared" si="19"/>
        <v>DD</v>
      </c>
    </row>
    <row r="329" spans="1:5" x14ac:dyDescent="0.3">
      <c r="A329" s="2">
        <f t="shared" si="20"/>
        <v>44524</v>
      </c>
      <c r="B329">
        <f t="shared" si="21"/>
        <v>47</v>
      </c>
      <c r="C329" t="str">
        <f t="shared" si="22"/>
        <v>onsdag</v>
      </c>
      <c r="E329" t="str">
        <f t="shared" si="19"/>
        <v>DD</v>
      </c>
    </row>
    <row r="330" spans="1:5" x14ac:dyDescent="0.3">
      <c r="A330" s="2">
        <f t="shared" si="20"/>
        <v>44525</v>
      </c>
      <c r="B330">
        <f t="shared" si="21"/>
        <v>47</v>
      </c>
      <c r="C330" t="str">
        <f t="shared" si="22"/>
        <v>torsdag</v>
      </c>
      <c r="E330" t="str">
        <f t="shared" si="19"/>
        <v>DD</v>
      </c>
    </row>
    <row r="331" spans="1:5" x14ac:dyDescent="0.3">
      <c r="A331" s="2">
        <f t="shared" si="20"/>
        <v>44526</v>
      </c>
      <c r="B331">
        <f t="shared" si="21"/>
        <v>47</v>
      </c>
      <c r="C331" t="str">
        <f t="shared" si="22"/>
        <v>fredag</v>
      </c>
      <c r="E331" t="str">
        <f t="shared" si="19"/>
        <v>CR</v>
      </c>
    </row>
    <row r="332" spans="1:5" x14ac:dyDescent="0.3">
      <c r="A332" s="2">
        <f t="shared" si="20"/>
        <v>44527</v>
      </c>
      <c r="B332">
        <f t="shared" si="21"/>
        <v>47</v>
      </c>
      <c r="C332" t="str">
        <f t="shared" si="22"/>
        <v>lørdag</v>
      </c>
      <c r="E332" t="str">
        <f t="shared" si="19"/>
        <v>CR</v>
      </c>
    </row>
    <row r="333" spans="1:5" x14ac:dyDescent="0.3">
      <c r="A333" s="2">
        <f t="shared" si="20"/>
        <v>44528</v>
      </c>
      <c r="B333">
        <f t="shared" si="21"/>
        <v>47</v>
      </c>
      <c r="C333" t="str">
        <f t="shared" si="22"/>
        <v>søndag</v>
      </c>
      <c r="E333" t="str">
        <f t="shared" si="19"/>
        <v>CR</v>
      </c>
    </row>
    <row r="334" spans="1:5" x14ac:dyDescent="0.3">
      <c r="A334" s="2">
        <f t="shared" si="20"/>
        <v>44529</v>
      </c>
      <c r="B334">
        <f t="shared" si="21"/>
        <v>48</v>
      </c>
      <c r="C334" t="str">
        <f t="shared" si="22"/>
        <v>mandag</v>
      </c>
      <c r="E334" t="str">
        <f t="shared" si="19"/>
        <v>CR</v>
      </c>
    </row>
    <row r="335" spans="1:5" x14ac:dyDescent="0.3">
      <c r="A335" s="2">
        <f t="shared" si="20"/>
        <v>44530</v>
      </c>
      <c r="B335">
        <f t="shared" si="21"/>
        <v>48</v>
      </c>
      <c r="C335" t="str">
        <f t="shared" si="22"/>
        <v>tirsdag</v>
      </c>
      <c r="E335" t="str">
        <f t="shared" si="19"/>
        <v>CR</v>
      </c>
    </row>
    <row r="336" spans="1:5" x14ac:dyDescent="0.3">
      <c r="A336" s="2">
        <f t="shared" si="20"/>
        <v>44531</v>
      </c>
      <c r="B336">
        <f t="shared" si="21"/>
        <v>48</v>
      </c>
      <c r="C336" t="str">
        <f t="shared" si="22"/>
        <v>onsdag</v>
      </c>
      <c r="E336" t="str">
        <f t="shared" si="19"/>
        <v>CR</v>
      </c>
    </row>
    <row r="337" spans="1:5" x14ac:dyDescent="0.3">
      <c r="A337" s="2">
        <f t="shared" si="20"/>
        <v>44532</v>
      </c>
      <c r="B337">
        <f t="shared" si="21"/>
        <v>48</v>
      </c>
      <c r="C337" t="str">
        <f t="shared" si="22"/>
        <v>torsdag</v>
      </c>
      <c r="E337" t="str">
        <f t="shared" si="19"/>
        <v>CR</v>
      </c>
    </row>
    <row r="338" spans="1:5" x14ac:dyDescent="0.3">
      <c r="A338" s="2">
        <f t="shared" si="20"/>
        <v>44533</v>
      </c>
      <c r="B338">
        <f t="shared" si="21"/>
        <v>48</v>
      </c>
      <c r="C338" t="str">
        <f t="shared" si="22"/>
        <v>fredag</v>
      </c>
      <c r="E338" t="str">
        <f t="shared" si="19"/>
        <v>KR</v>
      </c>
    </row>
    <row r="339" spans="1:5" x14ac:dyDescent="0.3">
      <c r="A339" s="2">
        <f t="shared" si="20"/>
        <v>44534</v>
      </c>
      <c r="B339">
        <f t="shared" si="21"/>
        <v>48</v>
      </c>
      <c r="C339" t="str">
        <f t="shared" si="22"/>
        <v>lørdag</v>
      </c>
      <c r="E339" t="str">
        <f t="shared" si="19"/>
        <v>KR</v>
      </c>
    </row>
    <row r="340" spans="1:5" x14ac:dyDescent="0.3">
      <c r="A340" s="2">
        <f t="shared" si="20"/>
        <v>44535</v>
      </c>
      <c r="B340">
        <f t="shared" si="21"/>
        <v>48</v>
      </c>
      <c r="C340" t="str">
        <f t="shared" si="22"/>
        <v>søndag</v>
      </c>
      <c r="E340" t="str">
        <f t="shared" si="19"/>
        <v>KR</v>
      </c>
    </row>
    <row r="341" spans="1:5" x14ac:dyDescent="0.3">
      <c r="A341" s="2">
        <f t="shared" si="20"/>
        <v>44536</v>
      </c>
      <c r="B341">
        <f t="shared" si="21"/>
        <v>49</v>
      </c>
      <c r="C341" t="str">
        <f t="shared" si="22"/>
        <v>mandag</v>
      </c>
      <c r="E341" t="str">
        <f t="shared" si="19"/>
        <v>KR</v>
      </c>
    </row>
    <row r="342" spans="1:5" x14ac:dyDescent="0.3">
      <c r="A342" s="2">
        <f t="shared" si="20"/>
        <v>44537</v>
      </c>
      <c r="B342">
        <f t="shared" si="21"/>
        <v>49</v>
      </c>
      <c r="C342" t="str">
        <f t="shared" si="22"/>
        <v>tirsdag</v>
      </c>
      <c r="E342" t="str">
        <f t="shared" si="19"/>
        <v>KR</v>
      </c>
    </row>
    <row r="343" spans="1:5" x14ac:dyDescent="0.3">
      <c r="A343" s="2">
        <f t="shared" si="20"/>
        <v>44538</v>
      </c>
      <c r="B343">
        <f t="shared" si="21"/>
        <v>49</v>
      </c>
      <c r="C343" t="str">
        <f t="shared" si="22"/>
        <v>onsdag</v>
      </c>
      <c r="E343" t="str">
        <f t="shared" si="19"/>
        <v>KR</v>
      </c>
    </row>
    <row r="344" spans="1:5" x14ac:dyDescent="0.3">
      <c r="A344" s="2">
        <f t="shared" si="20"/>
        <v>44539</v>
      </c>
      <c r="B344">
        <f t="shared" si="21"/>
        <v>49</v>
      </c>
      <c r="C344" t="str">
        <f t="shared" si="22"/>
        <v>torsdag</v>
      </c>
      <c r="E344" t="str">
        <f t="shared" si="19"/>
        <v>KR</v>
      </c>
    </row>
    <row r="345" spans="1:5" x14ac:dyDescent="0.3">
      <c r="A345" s="2">
        <f t="shared" si="20"/>
        <v>44540</v>
      </c>
      <c r="B345">
        <f t="shared" si="21"/>
        <v>49</v>
      </c>
      <c r="C345" t="str">
        <f t="shared" si="22"/>
        <v>fredag</v>
      </c>
      <c r="E345" t="str">
        <f t="shared" si="19"/>
        <v>TB</v>
      </c>
    </row>
    <row r="346" spans="1:5" x14ac:dyDescent="0.3">
      <c r="A346" s="2">
        <f t="shared" si="20"/>
        <v>44541</v>
      </c>
      <c r="B346">
        <f t="shared" si="21"/>
        <v>49</v>
      </c>
      <c r="C346" t="str">
        <f t="shared" si="22"/>
        <v>lørdag</v>
      </c>
      <c r="E346" t="str">
        <f t="shared" si="19"/>
        <v>TB</v>
      </c>
    </row>
    <row r="347" spans="1:5" x14ac:dyDescent="0.3">
      <c r="A347" s="2">
        <f t="shared" si="20"/>
        <v>44542</v>
      </c>
      <c r="B347">
        <f t="shared" si="21"/>
        <v>49</v>
      </c>
      <c r="C347" t="str">
        <f t="shared" si="22"/>
        <v>søndag</v>
      </c>
      <c r="E347" t="str">
        <f t="shared" si="19"/>
        <v>TB</v>
      </c>
    </row>
    <row r="348" spans="1:5" x14ac:dyDescent="0.3">
      <c r="A348" s="2">
        <f t="shared" si="20"/>
        <v>44543</v>
      </c>
      <c r="B348">
        <f t="shared" si="21"/>
        <v>50</v>
      </c>
      <c r="C348" t="str">
        <f t="shared" si="22"/>
        <v>mandag</v>
      </c>
      <c r="E348" t="str">
        <f t="shared" si="19"/>
        <v>TB</v>
      </c>
    </row>
    <row r="349" spans="1:5" x14ac:dyDescent="0.3">
      <c r="A349" s="2">
        <f t="shared" si="20"/>
        <v>44544</v>
      </c>
      <c r="B349">
        <f t="shared" si="21"/>
        <v>50</v>
      </c>
      <c r="C349" t="str">
        <f t="shared" si="22"/>
        <v>tirsdag</v>
      </c>
      <c r="E349" t="str">
        <f t="shared" si="19"/>
        <v>TB</v>
      </c>
    </row>
    <row r="350" spans="1:5" x14ac:dyDescent="0.3">
      <c r="A350" s="2">
        <f t="shared" si="20"/>
        <v>44545</v>
      </c>
      <c r="B350">
        <f t="shared" si="21"/>
        <v>50</v>
      </c>
      <c r="C350" t="str">
        <f t="shared" si="22"/>
        <v>onsdag</v>
      </c>
      <c r="E350" t="str">
        <f t="shared" si="19"/>
        <v>TB</v>
      </c>
    </row>
    <row r="351" spans="1:5" x14ac:dyDescent="0.3">
      <c r="A351" s="2">
        <f t="shared" si="20"/>
        <v>44546</v>
      </c>
      <c r="B351">
        <f t="shared" si="21"/>
        <v>50</v>
      </c>
      <c r="C351" t="str">
        <f t="shared" si="22"/>
        <v>torsdag</v>
      </c>
      <c r="E351" t="str">
        <f t="shared" si="19"/>
        <v>TB</v>
      </c>
    </row>
    <row r="352" spans="1:5" x14ac:dyDescent="0.3">
      <c r="A352" s="2">
        <f t="shared" si="20"/>
        <v>44547</v>
      </c>
      <c r="B352">
        <f t="shared" si="21"/>
        <v>50</v>
      </c>
      <c r="C352" t="str">
        <f t="shared" si="22"/>
        <v>fredag</v>
      </c>
      <c r="E352" t="str">
        <f t="shared" si="19"/>
        <v>DD</v>
      </c>
    </row>
    <row r="353" spans="1:5" x14ac:dyDescent="0.3">
      <c r="A353" s="2">
        <f t="shared" si="20"/>
        <v>44548</v>
      </c>
      <c r="B353">
        <f t="shared" si="21"/>
        <v>50</v>
      </c>
      <c r="C353" t="str">
        <f t="shared" si="22"/>
        <v>lørdag</v>
      </c>
      <c r="E353" t="str">
        <f t="shared" si="19"/>
        <v>DD</v>
      </c>
    </row>
    <row r="354" spans="1:5" x14ac:dyDescent="0.3">
      <c r="A354" s="2">
        <f t="shared" si="20"/>
        <v>44549</v>
      </c>
      <c r="B354">
        <f t="shared" si="21"/>
        <v>50</v>
      </c>
      <c r="C354" t="str">
        <f t="shared" si="22"/>
        <v>søndag</v>
      </c>
      <c r="E354" t="str">
        <f t="shared" ref="E354:E402" si="23">E326</f>
        <v>DD</v>
      </c>
    </row>
    <row r="355" spans="1:5" x14ac:dyDescent="0.3">
      <c r="A355" s="2">
        <f t="shared" si="20"/>
        <v>44550</v>
      </c>
      <c r="B355">
        <f t="shared" si="21"/>
        <v>51</v>
      </c>
      <c r="C355" t="str">
        <f t="shared" si="22"/>
        <v>mandag</v>
      </c>
      <c r="E355" t="str">
        <f t="shared" si="23"/>
        <v>DD</v>
      </c>
    </row>
    <row r="356" spans="1:5" x14ac:dyDescent="0.3">
      <c r="A356" s="2">
        <f t="shared" si="20"/>
        <v>44551</v>
      </c>
      <c r="B356">
        <f t="shared" si="21"/>
        <v>51</v>
      </c>
      <c r="C356" t="str">
        <f t="shared" si="22"/>
        <v>tirsdag</v>
      </c>
      <c r="E356" t="str">
        <f t="shared" si="23"/>
        <v>DD</v>
      </c>
    </row>
    <row r="357" spans="1:5" x14ac:dyDescent="0.3">
      <c r="A357" s="2">
        <f t="shared" si="20"/>
        <v>44552</v>
      </c>
      <c r="B357">
        <f t="shared" si="21"/>
        <v>51</v>
      </c>
      <c r="C357" t="str">
        <f t="shared" si="22"/>
        <v>onsdag</v>
      </c>
      <c r="E357" t="str">
        <f t="shared" si="23"/>
        <v>DD</v>
      </c>
    </row>
    <row r="358" spans="1:5" x14ac:dyDescent="0.3">
      <c r="A358" s="2">
        <f t="shared" si="20"/>
        <v>44553</v>
      </c>
      <c r="B358">
        <f t="shared" si="21"/>
        <v>51</v>
      </c>
      <c r="C358" t="str">
        <f t="shared" si="22"/>
        <v>torsdag</v>
      </c>
      <c r="E358" t="str">
        <f t="shared" si="23"/>
        <v>DD</v>
      </c>
    </row>
    <row r="359" spans="1:5" x14ac:dyDescent="0.3">
      <c r="A359" s="2">
        <f t="shared" si="20"/>
        <v>44554</v>
      </c>
      <c r="B359">
        <f t="shared" si="21"/>
        <v>51</v>
      </c>
      <c r="C359" t="str">
        <f t="shared" si="22"/>
        <v>fredag</v>
      </c>
      <c r="E359" t="str">
        <f t="shared" si="23"/>
        <v>CR</v>
      </c>
    </row>
    <row r="360" spans="1:5" x14ac:dyDescent="0.3">
      <c r="A360" s="2">
        <f t="shared" si="20"/>
        <v>44555</v>
      </c>
      <c r="B360">
        <f t="shared" si="21"/>
        <v>51</v>
      </c>
      <c r="C360" t="str">
        <f t="shared" si="22"/>
        <v>lørdag</v>
      </c>
      <c r="E360" t="str">
        <f t="shared" si="23"/>
        <v>CR</v>
      </c>
    </row>
    <row r="361" spans="1:5" x14ac:dyDescent="0.3">
      <c r="A361" s="2">
        <f t="shared" si="20"/>
        <v>44556</v>
      </c>
      <c r="B361">
        <f t="shared" si="21"/>
        <v>51</v>
      </c>
      <c r="C361" t="str">
        <f t="shared" si="22"/>
        <v>søndag</v>
      </c>
      <c r="E361" t="str">
        <f t="shared" si="23"/>
        <v>CR</v>
      </c>
    </row>
    <row r="362" spans="1:5" x14ac:dyDescent="0.3">
      <c r="A362" s="2">
        <f t="shared" si="20"/>
        <v>44557</v>
      </c>
      <c r="B362">
        <f t="shared" si="21"/>
        <v>52</v>
      </c>
      <c r="C362" t="str">
        <f t="shared" si="22"/>
        <v>mandag</v>
      </c>
      <c r="E362" t="str">
        <f t="shared" si="23"/>
        <v>CR</v>
      </c>
    </row>
    <row r="363" spans="1:5" x14ac:dyDescent="0.3">
      <c r="A363" s="2">
        <f t="shared" si="20"/>
        <v>44558</v>
      </c>
      <c r="B363">
        <f t="shared" si="21"/>
        <v>52</v>
      </c>
      <c r="C363" t="str">
        <f t="shared" si="22"/>
        <v>tirsdag</v>
      </c>
      <c r="E363" t="str">
        <f t="shared" si="23"/>
        <v>CR</v>
      </c>
    </row>
    <row r="364" spans="1:5" x14ac:dyDescent="0.3">
      <c r="A364" s="2">
        <f t="shared" si="20"/>
        <v>44559</v>
      </c>
      <c r="B364">
        <f t="shared" si="21"/>
        <v>52</v>
      </c>
      <c r="C364" t="str">
        <f t="shared" si="22"/>
        <v>onsdag</v>
      </c>
      <c r="E364" t="str">
        <f t="shared" si="23"/>
        <v>CR</v>
      </c>
    </row>
    <row r="365" spans="1:5" x14ac:dyDescent="0.3">
      <c r="A365" s="2">
        <f t="shared" si="20"/>
        <v>44560</v>
      </c>
      <c r="B365">
        <f t="shared" si="21"/>
        <v>52</v>
      </c>
      <c r="C365" t="str">
        <f t="shared" si="22"/>
        <v>torsdag</v>
      </c>
      <c r="E365" t="str">
        <f t="shared" si="23"/>
        <v>CR</v>
      </c>
    </row>
    <row r="366" spans="1:5" x14ac:dyDescent="0.3">
      <c r="A366" s="2">
        <f t="shared" si="20"/>
        <v>44561</v>
      </c>
      <c r="B366">
        <f t="shared" si="21"/>
        <v>52</v>
      </c>
      <c r="C366" t="str">
        <f t="shared" si="22"/>
        <v>fredag</v>
      </c>
      <c r="E366" t="str">
        <f t="shared" si="23"/>
        <v>KR</v>
      </c>
    </row>
    <row r="367" spans="1:5" x14ac:dyDescent="0.3">
      <c r="A367" s="2">
        <f t="shared" si="20"/>
        <v>44562</v>
      </c>
      <c r="B367">
        <f t="shared" si="21"/>
        <v>52</v>
      </c>
      <c r="C367" t="str">
        <f t="shared" si="22"/>
        <v>lørdag</v>
      </c>
      <c r="E367" t="str">
        <f t="shared" si="23"/>
        <v>KR</v>
      </c>
    </row>
    <row r="368" spans="1:5" x14ac:dyDescent="0.3">
      <c r="A368" s="2">
        <f t="shared" si="20"/>
        <v>44563</v>
      </c>
      <c r="B368">
        <f t="shared" si="21"/>
        <v>52</v>
      </c>
      <c r="C368" t="str">
        <f t="shared" si="22"/>
        <v>søndag</v>
      </c>
      <c r="E368" t="str">
        <f t="shared" si="23"/>
        <v>KR</v>
      </c>
    </row>
    <row r="369" spans="1:5" x14ac:dyDescent="0.3">
      <c r="A369" s="2">
        <f t="shared" si="20"/>
        <v>44564</v>
      </c>
      <c r="B369">
        <f t="shared" si="21"/>
        <v>1</v>
      </c>
      <c r="C369" t="str">
        <f t="shared" si="22"/>
        <v>mandag</v>
      </c>
      <c r="E369" t="str">
        <f t="shared" si="23"/>
        <v>KR</v>
      </c>
    </row>
    <row r="370" spans="1:5" x14ac:dyDescent="0.3">
      <c r="A370" s="2">
        <f t="shared" si="20"/>
        <v>44565</v>
      </c>
      <c r="B370">
        <f t="shared" si="21"/>
        <v>1</v>
      </c>
      <c r="C370" t="str">
        <f t="shared" si="22"/>
        <v>tirsdag</v>
      </c>
      <c r="E370" t="str">
        <f t="shared" si="23"/>
        <v>KR</v>
      </c>
    </row>
    <row r="371" spans="1:5" x14ac:dyDescent="0.3">
      <c r="A371" s="2">
        <f t="shared" si="20"/>
        <v>44566</v>
      </c>
      <c r="B371">
        <f t="shared" si="21"/>
        <v>1</v>
      </c>
      <c r="C371" t="str">
        <f t="shared" si="22"/>
        <v>onsdag</v>
      </c>
      <c r="E371" t="str">
        <f t="shared" si="23"/>
        <v>KR</v>
      </c>
    </row>
    <row r="372" spans="1:5" x14ac:dyDescent="0.3">
      <c r="A372" s="2">
        <f t="shared" si="20"/>
        <v>44567</v>
      </c>
      <c r="B372">
        <f t="shared" si="21"/>
        <v>1</v>
      </c>
      <c r="C372" t="str">
        <f t="shared" si="22"/>
        <v>torsdag</v>
      </c>
      <c r="E372" t="str">
        <f t="shared" si="23"/>
        <v>KR</v>
      </c>
    </row>
    <row r="373" spans="1:5" x14ac:dyDescent="0.3">
      <c r="A373" s="2">
        <f t="shared" si="20"/>
        <v>44568</v>
      </c>
      <c r="B373">
        <f t="shared" si="21"/>
        <v>1</v>
      </c>
      <c r="C373" t="str">
        <f t="shared" si="22"/>
        <v>fredag</v>
      </c>
      <c r="E373" t="str">
        <f t="shared" si="23"/>
        <v>TB</v>
      </c>
    </row>
    <row r="374" spans="1:5" x14ac:dyDescent="0.3">
      <c r="A374" s="2">
        <f t="shared" si="20"/>
        <v>44569</v>
      </c>
      <c r="B374">
        <f t="shared" si="21"/>
        <v>1</v>
      </c>
      <c r="C374" t="str">
        <f t="shared" si="22"/>
        <v>lørdag</v>
      </c>
      <c r="E374" t="str">
        <f t="shared" si="23"/>
        <v>TB</v>
      </c>
    </row>
    <row r="375" spans="1:5" x14ac:dyDescent="0.3">
      <c r="A375" s="2">
        <f t="shared" si="20"/>
        <v>44570</v>
      </c>
      <c r="B375">
        <f t="shared" si="21"/>
        <v>1</v>
      </c>
      <c r="C375" t="str">
        <f t="shared" si="22"/>
        <v>søndag</v>
      </c>
      <c r="E375" t="str">
        <f t="shared" si="23"/>
        <v>TB</v>
      </c>
    </row>
    <row r="376" spans="1:5" x14ac:dyDescent="0.3">
      <c r="A376" s="2">
        <f t="shared" si="20"/>
        <v>44571</v>
      </c>
      <c r="B376">
        <f t="shared" si="21"/>
        <v>2</v>
      </c>
      <c r="C376" t="str">
        <f t="shared" si="22"/>
        <v>mandag</v>
      </c>
      <c r="E376" t="str">
        <f t="shared" si="23"/>
        <v>TB</v>
      </c>
    </row>
    <row r="377" spans="1:5" x14ac:dyDescent="0.3">
      <c r="A377" s="2">
        <f t="shared" si="20"/>
        <v>44572</v>
      </c>
      <c r="B377">
        <f t="shared" si="21"/>
        <v>2</v>
      </c>
      <c r="C377" t="str">
        <f t="shared" si="22"/>
        <v>tirsdag</v>
      </c>
      <c r="E377" t="str">
        <f t="shared" si="23"/>
        <v>TB</v>
      </c>
    </row>
    <row r="378" spans="1:5" x14ac:dyDescent="0.3">
      <c r="A378" s="2">
        <f t="shared" si="20"/>
        <v>44573</v>
      </c>
      <c r="B378">
        <f t="shared" si="21"/>
        <v>2</v>
      </c>
      <c r="C378" t="str">
        <f t="shared" si="22"/>
        <v>onsdag</v>
      </c>
      <c r="E378" t="str">
        <f t="shared" si="23"/>
        <v>TB</v>
      </c>
    </row>
    <row r="379" spans="1:5" x14ac:dyDescent="0.3">
      <c r="A379" s="2">
        <f t="shared" si="20"/>
        <v>44574</v>
      </c>
      <c r="B379">
        <f t="shared" si="21"/>
        <v>2</v>
      </c>
      <c r="C379" t="str">
        <f t="shared" si="22"/>
        <v>torsdag</v>
      </c>
      <c r="E379" t="str">
        <f t="shared" si="23"/>
        <v>TB</v>
      </c>
    </row>
    <row r="380" spans="1:5" x14ac:dyDescent="0.3">
      <c r="A380" s="2">
        <f t="shared" si="20"/>
        <v>44575</v>
      </c>
      <c r="B380">
        <f t="shared" si="21"/>
        <v>2</v>
      </c>
      <c r="C380" t="str">
        <f t="shared" si="22"/>
        <v>fredag</v>
      </c>
      <c r="E380" t="str">
        <f t="shared" si="23"/>
        <v>DD</v>
      </c>
    </row>
    <row r="381" spans="1:5" x14ac:dyDescent="0.3">
      <c r="A381" s="2">
        <f t="shared" si="20"/>
        <v>44576</v>
      </c>
      <c r="B381">
        <f t="shared" si="21"/>
        <v>2</v>
      </c>
      <c r="C381" t="str">
        <f t="shared" si="22"/>
        <v>lørdag</v>
      </c>
      <c r="E381" t="str">
        <f t="shared" si="23"/>
        <v>DD</v>
      </c>
    </row>
    <row r="382" spans="1:5" x14ac:dyDescent="0.3">
      <c r="A382" s="2">
        <f t="shared" si="20"/>
        <v>44577</v>
      </c>
      <c r="B382">
        <f t="shared" si="21"/>
        <v>2</v>
      </c>
      <c r="C382" t="str">
        <f t="shared" si="22"/>
        <v>søndag</v>
      </c>
      <c r="E382" t="str">
        <f t="shared" si="23"/>
        <v>DD</v>
      </c>
    </row>
    <row r="383" spans="1:5" x14ac:dyDescent="0.3">
      <c r="A383" s="2">
        <f t="shared" si="20"/>
        <v>44578</v>
      </c>
      <c r="B383">
        <f t="shared" si="21"/>
        <v>3</v>
      </c>
      <c r="C383" t="str">
        <f t="shared" si="22"/>
        <v>mandag</v>
      </c>
      <c r="E383" t="str">
        <f t="shared" si="23"/>
        <v>DD</v>
      </c>
    </row>
    <row r="384" spans="1:5" x14ac:dyDescent="0.3">
      <c r="A384" s="2">
        <f t="shared" si="20"/>
        <v>44579</v>
      </c>
      <c r="B384">
        <f t="shared" si="21"/>
        <v>3</v>
      </c>
      <c r="C384" t="str">
        <f t="shared" si="22"/>
        <v>tirsdag</v>
      </c>
      <c r="E384" t="str">
        <f t="shared" si="23"/>
        <v>DD</v>
      </c>
    </row>
    <row r="385" spans="1:5" x14ac:dyDescent="0.3">
      <c r="A385" s="2">
        <f t="shared" si="20"/>
        <v>44580</v>
      </c>
      <c r="B385">
        <f t="shared" si="21"/>
        <v>3</v>
      </c>
      <c r="C385" t="str">
        <f t="shared" si="22"/>
        <v>onsdag</v>
      </c>
      <c r="E385" t="str">
        <f t="shared" si="23"/>
        <v>DD</v>
      </c>
    </row>
    <row r="386" spans="1:5" x14ac:dyDescent="0.3">
      <c r="A386" s="2">
        <f t="shared" si="20"/>
        <v>44581</v>
      </c>
      <c r="B386">
        <f t="shared" si="21"/>
        <v>3</v>
      </c>
      <c r="C386" t="str">
        <f t="shared" si="22"/>
        <v>torsdag</v>
      </c>
      <c r="E386" t="str">
        <f t="shared" si="23"/>
        <v>DD</v>
      </c>
    </row>
    <row r="387" spans="1:5" x14ac:dyDescent="0.3">
      <c r="A387" s="2">
        <f t="shared" si="20"/>
        <v>44582</v>
      </c>
      <c r="B387">
        <f t="shared" si="21"/>
        <v>3</v>
      </c>
      <c r="C387" t="str">
        <f t="shared" si="22"/>
        <v>fredag</v>
      </c>
      <c r="E387" t="str">
        <f t="shared" si="23"/>
        <v>CR</v>
      </c>
    </row>
    <row r="388" spans="1:5" x14ac:dyDescent="0.3">
      <c r="A388" s="2">
        <f t="shared" si="20"/>
        <v>44583</v>
      </c>
      <c r="B388">
        <f t="shared" si="21"/>
        <v>3</v>
      </c>
      <c r="C388" t="str">
        <f t="shared" si="22"/>
        <v>lørdag</v>
      </c>
      <c r="E388" t="str">
        <f t="shared" si="23"/>
        <v>CR</v>
      </c>
    </row>
    <row r="389" spans="1:5" x14ac:dyDescent="0.3">
      <c r="A389" s="2">
        <f t="shared" si="20"/>
        <v>44584</v>
      </c>
      <c r="B389">
        <f t="shared" si="21"/>
        <v>3</v>
      </c>
      <c r="C389" t="str">
        <f t="shared" si="22"/>
        <v>søndag</v>
      </c>
      <c r="E389" t="str">
        <f t="shared" si="23"/>
        <v>CR</v>
      </c>
    </row>
    <row r="390" spans="1:5" x14ac:dyDescent="0.3">
      <c r="A390" s="2">
        <f t="shared" si="20"/>
        <v>44585</v>
      </c>
      <c r="B390">
        <f t="shared" si="21"/>
        <v>4</v>
      </c>
      <c r="C390" t="str">
        <f t="shared" si="22"/>
        <v>mandag</v>
      </c>
      <c r="E390" t="str">
        <f t="shared" si="23"/>
        <v>CR</v>
      </c>
    </row>
    <row r="391" spans="1:5" x14ac:dyDescent="0.3">
      <c r="A391" s="2">
        <f t="shared" ref="A391:A402" si="24">A390+1</f>
        <v>44586</v>
      </c>
      <c r="B391">
        <f t="shared" ref="B391:B402" si="25">WEEKNUM(A391,21)</f>
        <v>4</v>
      </c>
      <c r="C391" t="str">
        <f t="shared" ref="C391:C402" si="26">TEXT(A391,"dddd")</f>
        <v>tirsdag</v>
      </c>
      <c r="E391" t="str">
        <f t="shared" si="23"/>
        <v>CR</v>
      </c>
    </row>
    <row r="392" spans="1:5" x14ac:dyDescent="0.3">
      <c r="A392" s="2">
        <f t="shared" si="24"/>
        <v>44587</v>
      </c>
      <c r="B392">
        <f t="shared" si="25"/>
        <v>4</v>
      </c>
      <c r="C392" t="str">
        <f t="shared" si="26"/>
        <v>onsdag</v>
      </c>
      <c r="E392" t="str">
        <f t="shared" si="23"/>
        <v>CR</v>
      </c>
    </row>
    <row r="393" spans="1:5" x14ac:dyDescent="0.3">
      <c r="A393" s="2">
        <f t="shared" si="24"/>
        <v>44588</v>
      </c>
      <c r="B393">
        <f t="shared" si="25"/>
        <v>4</v>
      </c>
      <c r="C393" t="str">
        <f t="shared" si="26"/>
        <v>torsdag</v>
      </c>
      <c r="E393" t="str">
        <f t="shared" si="23"/>
        <v>CR</v>
      </c>
    </row>
    <row r="394" spans="1:5" x14ac:dyDescent="0.3">
      <c r="A394" s="2">
        <f t="shared" si="24"/>
        <v>44589</v>
      </c>
      <c r="B394">
        <f t="shared" si="25"/>
        <v>4</v>
      </c>
      <c r="C394" t="str">
        <f t="shared" si="26"/>
        <v>fredag</v>
      </c>
      <c r="E394" t="str">
        <f t="shared" si="23"/>
        <v>KR</v>
      </c>
    </row>
    <row r="395" spans="1:5" x14ac:dyDescent="0.3">
      <c r="A395" s="2">
        <f t="shared" si="24"/>
        <v>44590</v>
      </c>
      <c r="B395">
        <f t="shared" si="25"/>
        <v>4</v>
      </c>
      <c r="C395" t="str">
        <f t="shared" si="26"/>
        <v>lørdag</v>
      </c>
      <c r="E395" t="str">
        <f t="shared" si="23"/>
        <v>KR</v>
      </c>
    </row>
    <row r="396" spans="1:5" x14ac:dyDescent="0.3">
      <c r="A396" s="2">
        <f t="shared" si="24"/>
        <v>44591</v>
      </c>
      <c r="B396">
        <f t="shared" si="25"/>
        <v>4</v>
      </c>
      <c r="C396" t="str">
        <f t="shared" si="26"/>
        <v>søndag</v>
      </c>
      <c r="E396" t="str">
        <f t="shared" si="23"/>
        <v>KR</v>
      </c>
    </row>
    <row r="397" spans="1:5" x14ac:dyDescent="0.3">
      <c r="A397" s="2">
        <f t="shared" si="24"/>
        <v>44592</v>
      </c>
      <c r="B397">
        <f t="shared" si="25"/>
        <v>5</v>
      </c>
      <c r="C397" t="str">
        <f t="shared" si="26"/>
        <v>mandag</v>
      </c>
      <c r="E397" t="str">
        <f t="shared" si="23"/>
        <v>KR</v>
      </c>
    </row>
    <row r="398" spans="1:5" x14ac:dyDescent="0.3">
      <c r="A398" s="2">
        <f t="shared" si="24"/>
        <v>44593</v>
      </c>
      <c r="B398">
        <f t="shared" si="25"/>
        <v>5</v>
      </c>
      <c r="C398" t="str">
        <f t="shared" si="26"/>
        <v>tirsdag</v>
      </c>
      <c r="E398" t="str">
        <f t="shared" si="23"/>
        <v>KR</v>
      </c>
    </row>
    <row r="399" spans="1:5" x14ac:dyDescent="0.3">
      <c r="A399" s="2">
        <f t="shared" si="24"/>
        <v>44594</v>
      </c>
      <c r="B399">
        <f t="shared" si="25"/>
        <v>5</v>
      </c>
      <c r="C399" t="str">
        <f t="shared" si="26"/>
        <v>onsdag</v>
      </c>
      <c r="E399" t="str">
        <f t="shared" si="23"/>
        <v>KR</v>
      </c>
    </row>
    <row r="400" spans="1:5" x14ac:dyDescent="0.3">
      <c r="A400" s="2">
        <f t="shared" si="24"/>
        <v>44595</v>
      </c>
      <c r="B400">
        <f t="shared" si="25"/>
        <v>5</v>
      </c>
      <c r="C400" t="str">
        <f t="shared" si="26"/>
        <v>torsdag</v>
      </c>
      <c r="E400" t="str">
        <f t="shared" si="23"/>
        <v>KR</v>
      </c>
    </row>
    <row r="401" spans="1:5" x14ac:dyDescent="0.3">
      <c r="A401" s="2">
        <f t="shared" si="24"/>
        <v>44596</v>
      </c>
      <c r="B401">
        <f t="shared" si="25"/>
        <v>5</v>
      </c>
      <c r="C401" t="str">
        <f t="shared" si="26"/>
        <v>fredag</v>
      </c>
      <c r="E401" t="str">
        <f t="shared" si="23"/>
        <v>TB</v>
      </c>
    </row>
    <row r="402" spans="1:5" x14ac:dyDescent="0.3">
      <c r="A402" s="2">
        <f t="shared" si="24"/>
        <v>44597</v>
      </c>
      <c r="B402">
        <f t="shared" si="25"/>
        <v>5</v>
      </c>
      <c r="C402" t="str">
        <f t="shared" si="26"/>
        <v>lørdag</v>
      </c>
      <c r="E402" t="str">
        <f t="shared" si="23"/>
        <v>TB</v>
      </c>
    </row>
  </sheetData>
  <phoneticPr fontId="4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workbookViewId="0"/>
  </sheetViews>
  <sheetFormatPr defaultRowHeight="14.4" x14ac:dyDescent="0.3"/>
  <cols>
    <col min="1" max="1" width="13.6640625" bestFit="1" customWidth="1"/>
    <col min="2" max="2" width="16.33203125" bestFit="1" customWidth="1"/>
    <col min="6" max="6" width="10.88671875" bestFit="1" customWidth="1"/>
  </cols>
  <sheetData>
    <row r="1" spans="1:7" x14ac:dyDescent="0.3">
      <c r="A1" t="s">
        <v>41</v>
      </c>
      <c r="B1" t="s">
        <v>2</v>
      </c>
      <c r="F1" t="s">
        <v>39</v>
      </c>
      <c r="G1" t="s">
        <v>40</v>
      </c>
    </row>
    <row r="2" spans="1:7" x14ac:dyDescent="0.3">
      <c r="A2" s="2">
        <f>DATE(B33,1,1)</f>
        <v>44197</v>
      </c>
      <c r="B2" s="1" t="s">
        <v>3</v>
      </c>
      <c r="F2" t="s">
        <v>27</v>
      </c>
      <c r="G2">
        <v>1</v>
      </c>
    </row>
    <row r="3" spans="1:7" x14ac:dyDescent="0.3">
      <c r="A3" s="2">
        <f>A5-3</f>
        <v>44287</v>
      </c>
      <c r="B3" t="s">
        <v>4</v>
      </c>
      <c r="F3" t="s">
        <v>28</v>
      </c>
      <c r="G3">
        <v>2</v>
      </c>
    </row>
    <row r="4" spans="1:7" x14ac:dyDescent="0.3">
      <c r="A4" s="2">
        <f>A5-2</f>
        <v>44288</v>
      </c>
      <c r="B4" t="s">
        <v>5</v>
      </c>
      <c r="F4" t="s">
        <v>29</v>
      </c>
      <c r="G4">
        <v>3</v>
      </c>
    </row>
    <row r="5" spans="1:7" x14ac:dyDescent="0.3">
      <c r="A5" s="2">
        <f>IF(22+B37+B38&lt;=31,DATE(B33,3,0)+IF(22+B37+B38&gt;31,IF(AND(B37=29,B38=6),19,IF(AND(B37=28,B38=6,B34&gt;10),18,B37+B38-9)),22+B37+B38),DATE(B33,4,0)+IF(22+B37+B38&gt;31,IF(AND(B37=29,B38=6),19,IF(AND(B37=28,B38=6,B34&gt;10),18,B37+B38-9)),22+B37+B38))</f>
        <v>44290</v>
      </c>
      <c r="B5" t="s">
        <v>6</v>
      </c>
      <c r="F5" t="s">
        <v>30</v>
      </c>
      <c r="G5">
        <v>4</v>
      </c>
    </row>
    <row r="6" spans="1:7" x14ac:dyDescent="0.3">
      <c r="A6" s="2">
        <f>A5+1</f>
        <v>44291</v>
      </c>
      <c r="B6" t="s">
        <v>7</v>
      </c>
      <c r="F6" t="s">
        <v>31</v>
      </c>
      <c r="G6">
        <v>5</v>
      </c>
    </row>
    <row r="7" spans="1:7" x14ac:dyDescent="0.3">
      <c r="A7" s="2">
        <f>A5+26</f>
        <v>44316</v>
      </c>
      <c r="B7" t="s">
        <v>8</v>
      </c>
      <c r="F7" t="s">
        <v>32</v>
      </c>
      <c r="G7">
        <v>6</v>
      </c>
    </row>
    <row r="8" spans="1:7" x14ac:dyDescent="0.3">
      <c r="A8" s="2">
        <f>A7+13</f>
        <v>44329</v>
      </c>
      <c r="B8" t="s">
        <v>9</v>
      </c>
      <c r="F8" t="s">
        <v>33</v>
      </c>
      <c r="G8">
        <v>7</v>
      </c>
    </row>
    <row r="9" spans="1:7" x14ac:dyDescent="0.3">
      <c r="A9" s="2">
        <f>A8+10</f>
        <v>44339</v>
      </c>
      <c r="B9" t="s">
        <v>10</v>
      </c>
      <c r="F9" t="s">
        <v>34</v>
      </c>
      <c r="G9">
        <v>8</v>
      </c>
    </row>
    <row r="10" spans="1:7" x14ac:dyDescent="0.3">
      <c r="A10" s="2">
        <f>A9+1</f>
        <v>44340</v>
      </c>
      <c r="B10" t="s">
        <v>11</v>
      </c>
      <c r="F10" t="s">
        <v>35</v>
      </c>
      <c r="G10">
        <v>9</v>
      </c>
    </row>
    <row r="11" spans="1:7" x14ac:dyDescent="0.3">
      <c r="A11" s="2">
        <f>DATE(B33,6,5)</f>
        <v>44352</v>
      </c>
      <c r="B11" s="1" t="s">
        <v>12</v>
      </c>
      <c r="F11" t="s">
        <v>36</v>
      </c>
      <c r="G11">
        <v>10</v>
      </c>
    </row>
    <row r="12" spans="1:7" x14ac:dyDescent="0.3">
      <c r="A12" s="2">
        <f>DATE(B33,12,25)</f>
        <v>44555</v>
      </c>
      <c r="B12" s="1" t="s">
        <v>13</v>
      </c>
      <c r="F12" t="s">
        <v>37</v>
      </c>
      <c r="G12">
        <v>11</v>
      </c>
    </row>
    <row r="13" spans="1:7" x14ac:dyDescent="0.3">
      <c r="A13" s="2">
        <f>A12+1</f>
        <v>44556</v>
      </c>
      <c r="B13" s="1" t="s">
        <v>14</v>
      </c>
      <c r="F13" t="s">
        <v>38</v>
      </c>
      <c r="G13">
        <v>12</v>
      </c>
    </row>
    <row r="14" spans="1:7" x14ac:dyDescent="0.3">
      <c r="A14" s="2">
        <f>DATE(B33,12,31)</f>
        <v>44561</v>
      </c>
      <c r="B14" s="1" t="s">
        <v>15</v>
      </c>
    </row>
    <row r="15" spans="1:7" x14ac:dyDescent="0.3">
      <c r="A15" t="s">
        <v>42</v>
      </c>
    </row>
    <row r="16" spans="1:7" x14ac:dyDescent="0.3">
      <c r="A16" s="2">
        <f>DATE(B33+1,1,1)</f>
        <v>44562</v>
      </c>
      <c r="B16" s="1" t="s">
        <v>3</v>
      </c>
    </row>
    <row r="17" spans="1:2" x14ac:dyDescent="0.3">
      <c r="A17" s="2">
        <f>A19-3</f>
        <v>44652</v>
      </c>
      <c r="B17" t="s">
        <v>4</v>
      </c>
    </row>
    <row r="18" spans="1:2" x14ac:dyDescent="0.3">
      <c r="A18" s="2">
        <f>A19-2</f>
        <v>44653</v>
      </c>
      <c r="B18" t="s">
        <v>5</v>
      </c>
    </row>
    <row r="19" spans="1:2" x14ac:dyDescent="0.3">
      <c r="A19" s="2">
        <f>IF(22+B37+B38&lt;=31,DATE(B33+1,3,0)+IF(22+B37+B38&gt;31,IF(AND(B37=29,B38=6),19,IF(AND(B37=28,B38=6,B34&gt;10),18,B37+B38-9)),22+B37+B38),DATE(B33+1,4,0)+IF(22+B37+B38&gt;31,IF(AND(B37=29,B38=6),19,IF(AND(B37=28,B38=6,B34&gt;10),18,B37+B38-9)),22+B37+B38))</f>
        <v>44655</v>
      </c>
      <c r="B19" t="s">
        <v>6</v>
      </c>
    </row>
    <row r="20" spans="1:2" x14ac:dyDescent="0.3">
      <c r="A20" s="2">
        <f>A19+1</f>
        <v>44656</v>
      </c>
      <c r="B20" t="s">
        <v>7</v>
      </c>
    </row>
    <row r="21" spans="1:2" x14ac:dyDescent="0.3">
      <c r="A21" s="2">
        <f>A19+26</f>
        <v>44681</v>
      </c>
      <c r="B21" t="s">
        <v>8</v>
      </c>
    </row>
    <row r="22" spans="1:2" x14ac:dyDescent="0.3">
      <c r="A22" s="2">
        <f>A21+13</f>
        <v>44694</v>
      </c>
      <c r="B22" t="s">
        <v>9</v>
      </c>
    </row>
    <row r="23" spans="1:2" x14ac:dyDescent="0.3">
      <c r="A23" s="2">
        <f>A22+10</f>
        <v>44704</v>
      </c>
      <c r="B23" t="s">
        <v>10</v>
      </c>
    </row>
    <row r="24" spans="1:2" x14ac:dyDescent="0.3">
      <c r="A24" s="2">
        <f>A23+1</f>
        <v>44705</v>
      </c>
      <c r="B24" t="s">
        <v>11</v>
      </c>
    </row>
    <row r="25" spans="1:2" x14ac:dyDescent="0.3">
      <c r="A25" s="2">
        <f>DATE(B33+1,6,5)</f>
        <v>44717</v>
      </c>
      <c r="B25" s="1" t="s">
        <v>12</v>
      </c>
    </row>
    <row r="26" spans="1:2" x14ac:dyDescent="0.3">
      <c r="A26" s="2">
        <f>DATE(B33+1,12,25)</f>
        <v>44920</v>
      </c>
      <c r="B26" s="1" t="s">
        <v>13</v>
      </c>
    </row>
    <row r="27" spans="1:2" x14ac:dyDescent="0.3">
      <c r="A27" s="2">
        <f>A26+1</f>
        <v>44921</v>
      </c>
      <c r="B27" s="1" t="s">
        <v>14</v>
      </c>
    </row>
    <row r="28" spans="1:2" x14ac:dyDescent="0.3">
      <c r="A28" s="2">
        <f>DATE(B33+1,12,31)</f>
        <v>44926</v>
      </c>
      <c r="B28" s="1" t="s">
        <v>15</v>
      </c>
    </row>
    <row r="33" spans="1:2" x14ac:dyDescent="0.3">
      <c r="A33" t="s">
        <v>16</v>
      </c>
      <c r="B33">
        <f>Kalender!F2</f>
        <v>2021</v>
      </c>
    </row>
    <row r="34" spans="1:2" x14ac:dyDescent="0.3">
      <c r="A34" t="s">
        <v>17</v>
      </c>
      <c r="B34">
        <f>MOD(B33,19)</f>
        <v>7</v>
      </c>
    </row>
    <row r="35" spans="1:2" x14ac:dyDescent="0.3">
      <c r="A35" t="s">
        <v>18</v>
      </c>
      <c r="B35">
        <f>MOD(B33,4)</f>
        <v>1</v>
      </c>
    </row>
    <row r="36" spans="1:2" x14ac:dyDescent="0.3">
      <c r="A36" t="s">
        <v>19</v>
      </c>
      <c r="B36">
        <f>MOD(B33,7)</f>
        <v>5</v>
      </c>
    </row>
    <row r="37" spans="1:2" x14ac:dyDescent="0.3">
      <c r="A37" t="s">
        <v>20</v>
      </c>
      <c r="B37">
        <f>MOD((19*B34)+B42,30)</f>
        <v>7</v>
      </c>
    </row>
    <row r="38" spans="1:2" x14ac:dyDescent="0.3">
      <c r="A38" t="s">
        <v>21</v>
      </c>
      <c r="B38">
        <f>MOD((2*B35)+(4*B36)+(6*B37)+B43,7)</f>
        <v>6</v>
      </c>
    </row>
    <row r="39" spans="1:2" x14ac:dyDescent="0.3">
      <c r="A39" t="s">
        <v>22</v>
      </c>
      <c r="B39">
        <f>LEFT(B33,2)*1</f>
        <v>20</v>
      </c>
    </row>
    <row r="40" spans="1:2" x14ac:dyDescent="0.3">
      <c r="A40" t="s">
        <v>23</v>
      </c>
      <c r="B40">
        <f>QUOTIENT(13+(8*B39),25)</f>
        <v>6</v>
      </c>
    </row>
    <row r="41" spans="1:2" x14ac:dyDescent="0.3">
      <c r="A41" t="s">
        <v>24</v>
      </c>
      <c r="B41">
        <f>QUOTIENT(B39,4)</f>
        <v>5</v>
      </c>
    </row>
    <row r="42" spans="1:2" x14ac:dyDescent="0.3">
      <c r="A42" t="s">
        <v>25</v>
      </c>
      <c r="B42">
        <f>MOD(15-B40+B39-B41,30)</f>
        <v>24</v>
      </c>
    </row>
    <row r="43" spans="1:2" x14ac:dyDescent="0.3">
      <c r="A43" t="s">
        <v>26</v>
      </c>
      <c r="B43">
        <f>MOD(4+B39-B41,7)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3</vt:i4>
      </vt:variant>
    </vt:vector>
  </HeadingPairs>
  <TitlesOfParts>
    <vt:vector size="5" baseType="lpstr">
      <vt:lpstr>Kalender</vt:lpstr>
      <vt:lpstr>Skabelon</vt:lpstr>
      <vt:lpstr>Kalender!Måneder</vt:lpstr>
      <vt:lpstr>Kalender!Print_Area</vt:lpstr>
      <vt:lpstr>Kalender!Aarogmaaned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</dc:title>
  <dc:creator/>
  <cp:lastModifiedBy/>
  <dcterms:created xsi:type="dcterms:W3CDTF">2013-09-22T19:47:30Z</dcterms:created>
  <dcterms:modified xsi:type="dcterms:W3CDTF">2020-11-18T08:49:50Z</dcterms:modified>
</cp:coreProperties>
</file>