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enne_projektmappe" defaultThemeVersion="124226"/>
  <bookViews>
    <workbookView xWindow="120" yWindow="60" windowWidth="15600" windowHeight="801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F43" i="1"/>
  <c r="G43" s="1"/>
  <c r="G41"/>
  <c r="H41" s="1"/>
  <c r="L41"/>
  <c r="G42"/>
  <c r="H42"/>
  <c r="K42" s="1"/>
  <c r="J42"/>
  <c r="L42"/>
  <c r="F41"/>
  <c r="F42"/>
  <c r="F38"/>
  <c r="F39"/>
  <c r="G39" s="1"/>
  <c r="F40"/>
  <c r="G38"/>
  <c r="H38" s="1"/>
  <c r="J38" s="1"/>
  <c r="K38" s="1"/>
  <c r="G40"/>
  <c r="H40" s="1"/>
  <c r="J40" s="1"/>
  <c r="K40" s="1"/>
  <c r="F20"/>
  <c r="F21"/>
  <c r="L38"/>
  <c r="L40"/>
  <c r="L27"/>
  <c r="L28"/>
  <c r="K27"/>
  <c r="K28"/>
  <c r="J27"/>
  <c r="J28"/>
  <c r="L20"/>
  <c r="L21"/>
  <c r="G20"/>
  <c r="G21"/>
  <c r="H20"/>
  <c r="H21"/>
  <c r="F27"/>
  <c r="F28"/>
  <c r="G27"/>
  <c r="G28"/>
  <c r="H27"/>
  <c r="H28"/>
  <c r="I27"/>
  <c r="I28"/>
  <c r="I34"/>
  <c r="I33"/>
  <c r="M27"/>
  <c r="M28"/>
  <c r="M13"/>
  <c r="M14"/>
  <c r="L13"/>
  <c r="L14"/>
  <c r="K13"/>
  <c r="K14"/>
  <c r="J13"/>
  <c r="J14"/>
  <c r="I13"/>
  <c r="I14"/>
  <c r="H13"/>
  <c r="H14"/>
  <c r="G13"/>
  <c r="G14"/>
  <c r="F13"/>
  <c r="F14"/>
  <c r="B4" i="2"/>
  <c r="F6" i="1"/>
  <c r="L6" s="1"/>
  <c r="F7"/>
  <c r="L7" s="1"/>
  <c r="A3" i="2"/>
  <c r="B3"/>
  <c r="H39" i="1" l="1"/>
  <c r="J39" s="1"/>
  <c r="K39" s="1"/>
  <c r="L39"/>
  <c r="H43"/>
  <c r="J43" s="1"/>
  <c r="K43" s="1"/>
  <c r="L43"/>
  <c r="J41"/>
  <c r="K41" s="1"/>
  <c r="I20"/>
  <c r="M20" s="1"/>
  <c r="J20"/>
  <c r="K20" s="1"/>
  <c r="I21"/>
  <c r="M21" s="1"/>
  <c r="J21"/>
  <c r="K21" s="1"/>
  <c r="G6"/>
  <c r="G7"/>
  <c r="H7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H29" s="1"/>
  <c r="F26"/>
  <c r="G26" s="1"/>
  <c r="F25"/>
  <c r="G25" s="1"/>
  <c r="F24"/>
  <c r="G24" s="1"/>
  <c r="F23"/>
  <c r="G23" s="1"/>
  <c r="F22"/>
  <c r="G22" s="1"/>
  <c r="F19"/>
  <c r="G19" s="1"/>
  <c r="F18"/>
  <c r="G18" s="1"/>
  <c r="F17"/>
  <c r="G17" s="1"/>
  <c r="F16"/>
  <c r="G16" s="1"/>
  <c r="F15"/>
  <c r="G15" s="1"/>
  <c r="F12"/>
  <c r="G12" s="1"/>
  <c r="F11"/>
  <c r="G11" s="1"/>
  <c r="F10"/>
  <c r="G10" s="1"/>
  <c r="F9"/>
  <c r="G9" s="1"/>
  <c r="F8"/>
  <c r="G8" s="1"/>
  <c r="F5"/>
  <c r="G5" s="1"/>
  <c r="F4"/>
  <c r="L4" s="1"/>
  <c r="I38" l="1"/>
  <c r="M38" s="1"/>
  <c r="I43"/>
  <c r="M43" s="1"/>
  <c r="I41"/>
  <c r="M41" s="1"/>
  <c r="I42"/>
  <c r="M42" s="1"/>
  <c r="I39"/>
  <c r="M39" s="1"/>
  <c r="I40"/>
  <c r="M40" s="1"/>
  <c r="L25"/>
  <c r="I35"/>
  <c r="H6"/>
  <c r="I37"/>
  <c r="J7"/>
  <c r="K7" s="1"/>
  <c r="I36"/>
  <c r="H37"/>
  <c r="H36"/>
  <c r="H35"/>
  <c r="H34"/>
  <c r="H33"/>
  <c r="H32"/>
  <c r="H31"/>
  <c r="H30"/>
  <c r="J29"/>
  <c r="K29" s="1"/>
  <c r="L29" s="1"/>
  <c r="H26"/>
  <c r="L26"/>
  <c r="H25"/>
  <c r="H24"/>
  <c r="L24"/>
  <c r="H23"/>
  <c r="L23"/>
  <c r="H22"/>
  <c r="L22"/>
  <c r="H19"/>
  <c r="H18"/>
  <c r="H17"/>
  <c r="L17"/>
  <c r="H16"/>
  <c r="L16"/>
  <c r="H15"/>
  <c r="H12"/>
  <c r="H11"/>
  <c r="H10"/>
  <c r="H9"/>
  <c r="H8"/>
  <c r="H5"/>
  <c r="L5"/>
  <c r="G4"/>
  <c r="F3"/>
  <c r="L3" s="1"/>
  <c r="M33" l="1"/>
  <c r="I32"/>
  <c r="M32" s="1"/>
  <c r="K6"/>
  <c r="J6"/>
  <c r="J37"/>
  <c r="K37" s="1"/>
  <c r="L37" s="1"/>
  <c r="M37" s="1"/>
  <c r="J36"/>
  <c r="K36" s="1"/>
  <c r="L36" s="1"/>
  <c r="M36" s="1"/>
  <c r="J35"/>
  <c r="K35" s="1"/>
  <c r="L35" s="1"/>
  <c r="M35" s="1"/>
  <c r="J34"/>
  <c r="K34" s="1"/>
  <c r="L34" s="1"/>
  <c r="M34" s="1"/>
  <c r="J33"/>
  <c r="K33" s="1"/>
  <c r="L33" s="1"/>
  <c r="J32"/>
  <c r="K32" s="1"/>
  <c r="L32" s="1"/>
  <c r="J31"/>
  <c r="K31" s="1"/>
  <c r="L31" s="1"/>
  <c r="J30"/>
  <c r="K30" s="1"/>
  <c r="L30" s="1"/>
  <c r="J26"/>
  <c r="K26" s="1"/>
  <c r="J25"/>
  <c r="K25"/>
  <c r="J24"/>
  <c r="K24" s="1"/>
  <c r="J23"/>
  <c r="K23" s="1"/>
  <c r="J22"/>
  <c r="K22"/>
  <c r="J19"/>
  <c r="K19" s="1"/>
  <c r="L19" s="1"/>
  <c r="J18"/>
  <c r="K18" s="1"/>
  <c r="L18" s="1"/>
  <c r="J17"/>
  <c r="K17" s="1"/>
  <c r="J16"/>
  <c r="K16" s="1"/>
  <c r="J15"/>
  <c r="K15" s="1"/>
  <c r="L15" s="1"/>
  <c r="K12"/>
  <c r="L12" s="1"/>
  <c r="J12"/>
  <c r="K11"/>
  <c r="L11" s="1"/>
  <c r="J11"/>
  <c r="J10"/>
  <c r="K10" s="1"/>
  <c r="L10" s="1"/>
  <c r="J9"/>
  <c r="K9" s="1"/>
  <c r="L9" s="1"/>
  <c r="K8"/>
  <c r="L8" s="1"/>
  <c r="J8"/>
  <c r="J5"/>
  <c r="K5" s="1"/>
  <c r="H4"/>
  <c r="I4"/>
  <c r="M4" s="1"/>
  <c r="G3"/>
  <c r="H3" l="1"/>
  <c r="I7"/>
  <c r="M7" s="1"/>
  <c r="I6"/>
  <c r="M6" s="1"/>
  <c r="I3"/>
  <c r="M3" s="1"/>
  <c r="I31"/>
  <c r="M31" s="1"/>
  <c r="I30"/>
  <c r="M30" s="1"/>
  <c r="I25"/>
  <c r="M25" s="1"/>
  <c r="I24"/>
  <c r="M24" s="1"/>
  <c r="I22"/>
  <c r="M22" s="1"/>
  <c r="I16"/>
  <c r="M16" s="1"/>
  <c r="I11"/>
  <c r="M11" s="1"/>
  <c r="I9"/>
  <c r="M9" s="1"/>
  <c r="I8"/>
  <c r="M8" s="1"/>
  <c r="I29"/>
  <c r="M29" s="1"/>
  <c r="I26"/>
  <c r="M26" s="1"/>
  <c r="I23"/>
  <c r="M23" s="1"/>
  <c r="I19"/>
  <c r="M19" s="1"/>
  <c r="I18"/>
  <c r="M18" s="1"/>
  <c r="I17"/>
  <c r="M17" s="1"/>
  <c r="I15"/>
  <c r="M15" s="1"/>
  <c r="I12"/>
  <c r="M12" s="1"/>
  <c r="I10"/>
  <c r="M10" s="1"/>
  <c r="I5"/>
  <c r="M5" s="1"/>
  <c r="J4"/>
  <c r="K4"/>
  <c r="J3"/>
  <c r="K3" s="1"/>
</calcChain>
</file>

<file path=xl/sharedStrings.xml><?xml version="1.0" encoding="utf-8"?>
<sst xmlns="http://schemas.openxmlformats.org/spreadsheetml/2006/main" count="11" uniqueCount="9">
  <si>
    <t>start</t>
  </si>
  <si>
    <t>slut</t>
  </si>
  <si>
    <t>timer</t>
  </si>
  <si>
    <t>timer omregnet</t>
  </si>
  <si>
    <t>ledighedstal</t>
  </si>
  <si>
    <t>G-dagsværdi</t>
  </si>
  <si>
    <t>dato</t>
  </si>
  <si>
    <t>ml.regn</t>
  </si>
  <si>
    <t>Kum. Sum</t>
  </si>
</sst>
</file>

<file path=xl/styles.xml><?xml version="1.0" encoding="utf-8"?>
<styleSheet xmlns="http://schemas.openxmlformats.org/spreadsheetml/2006/main">
  <numFmts count="1">
    <numFmt numFmtId="164" formatCode="hh:mm;@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M43"/>
  <sheetViews>
    <sheetView tabSelected="1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37" sqref="D37"/>
    </sheetView>
  </sheetViews>
  <sheetFormatPr defaultColWidth="17.85546875" defaultRowHeight="15"/>
  <cols>
    <col min="1" max="1" width="17.85546875" style="4"/>
    <col min="2" max="2" width="17.7109375" style="6" customWidth="1"/>
    <col min="3" max="3" width="17.85546875" style="2" hidden="1" customWidth="1"/>
    <col min="4" max="4" width="14.42578125" style="2" customWidth="1"/>
    <col min="5" max="5" width="11.7109375" style="2" customWidth="1"/>
    <col min="6" max="6" width="11" style="3" customWidth="1"/>
    <col min="7" max="8" width="15.42578125" style="3" customWidth="1"/>
    <col min="9" max="9" width="16.140625" style="7" customWidth="1"/>
    <col min="10" max="12" width="0.28515625" style="4" customWidth="1"/>
    <col min="13" max="13" width="16.140625" style="4" customWidth="1"/>
    <col min="14" max="16384" width="17.85546875" style="4"/>
  </cols>
  <sheetData>
    <row r="1" spans="1:13">
      <c r="A1" s="7"/>
      <c r="B1" s="6" t="s">
        <v>6</v>
      </c>
      <c r="C1" s="4"/>
      <c r="D1" s="2" t="s">
        <v>0</v>
      </c>
      <c r="E1" s="2" t="s">
        <v>1</v>
      </c>
      <c r="F1" s="3" t="s">
        <v>2</v>
      </c>
      <c r="G1" s="3" t="s">
        <v>3</v>
      </c>
      <c r="H1" s="3" t="s">
        <v>4</v>
      </c>
      <c r="I1" s="7" t="s">
        <v>8</v>
      </c>
      <c r="J1" s="3" t="s">
        <v>7</v>
      </c>
      <c r="K1" s="3" t="s">
        <v>7</v>
      </c>
      <c r="L1" s="3" t="s">
        <v>7</v>
      </c>
      <c r="M1" s="8" t="s">
        <v>5</v>
      </c>
    </row>
    <row r="2" spans="1:13">
      <c r="C2" s="4"/>
      <c r="F2" s="4"/>
    </row>
    <row r="3" spans="1:13">
      <c r="B3" s="6">
        <v>41542</v>
      </c>
      <c r="C3" s="4"/>
      <c r="F3" s="3">
        <f t="shared" ref="F3" si="0">(E3-D3+(D3&gt;E3))*24</f>
        <v>0</v>
      </c>
      <c r="G3" s="3">
        <f t="shared" ref="G3" si="1">F3*1.3</f>
        <v>0</v>
      </c>
      <c r="H3" s="3">
        <f t="shared" ref="H3" si="2">7.4-G3</f>
        <v>7.4</v>
      </c>
      <c r="I3" s="7">
        <f>SUM($G$3:G3)</f>
        <v>0</v>
      </c>
      <c r="J3" s="5">
        <f t="shared" ref="J3:J40" si="3">IF(H3&lt;4,0.5,1)</f>
        <v>1</v>
      </c>
      <c r="K3" s="4">
        <f t="shared" ref="K3" si="4">IF(H3&lt;0,0,J3)</f>
        <v>1</v>
      </c>
      <c r="L3" s="4">
        <f t="shared" ref="L3" si="5">IF(F3=0,0,K3)</f>
        <v>0</v>
      </c>
      <c r="M3" s="4">
        <f>IF(I3&lt;74,0,L3)</f>
        <v>0</v>
      </c>
    </row>
    <row r="4" spans="1:13">
      <c r="B4" s="6">
        <v>41543</v>
      </c>
      <c r="C4" s="4"/>
      <c r="F4" s="3">
        <f t="shared" ref="F4" si="6">(E4-D4+(D4&gt;E4))*24</f>
        <v>0</v>
      </c>
      <c r="G4" s="3">
        <f t="shared" ref="G4" si="7">F4*1.3</f>
        <v>0</v>
      </c>
      <c r="H4" s="3">
        <f t="shared" ref="H4" si="8">7.4-G4</f>
        <v>7.4</v>
      </c>
      <c r="I4" s="7">
        <f>SUM($G$3:G4)</f>
        <v>0</v>
      </c>
      <c r="J4" s="5">
        <f t="shared" si="3"/>
        <v>1</v>
      </c>
      <c r="K4" s="4">
        <f t="shared" ref="K4" si="9">IF(H4&lt;0,0,J4)</f>
        <v>1</v>
      </c>
      <c r="L4" s="4">
        <f t="shared" ref="L4" si="10">IF(F4=0,0,K4)</f>
        <v>0</v>
      </c>
      <c r="M4" s="4">
        <f t="shared" ref="M4:M33" si="11">IF(I4&lt;74,0,L4)</f>
        <v>0</v>
      </c>
    </row>
    <row r="5" spans="1:13">
      <c r="B5" s="6">
        <v>41544</v>
      </c>
      <c r="F5" s="3">
        <f t="shared" ref="F5:F7" si="12">(E5-D5+(D5&gt;E5))*24</f>
        <v>0</v>
      </c>
      <c r="G5" s="3">
        <f t="shared" ref="G5:G7" si="13">F5*1.3</f>
        <v>0</v>
      </c>
      <c r="H5" s="3">
        <f t="shared" ref="H5:H7" si="14">7.4-G5</f>
        <v>7.4</v>
      </c>
      <c r="I5" s="7">
        <f>SUM($G$3:G5)</f>
        <v>0</v>
      </c>
      <c r="J5" s="5">
        <f t="shared" si="3"/>
        <v>1</v>
      </c>
      <c r="K5" s="4">
        <f t="shared" ref="K5:K7" si="15">IF(H5&lt;0,0,J5)</f>
        <v>1</v>
      </c>
      <c r="L5" s="4">
        <f t="shared" ref="L5:L7" si="16">IF(F5=0,0,K5)</f>
        <v>0</v>
      </c>
      <c r="M5" s="4">
        <f t="shared" si="11"/>
        <v>0</v>
      </c>
    </row>
    <row r="6" spans="1:13">
      <c r="B6" s="6">
        <v>41545</v>
      </c>
      <c r="F6" s="3">
        <f t="shared" si="12"/>
        <v>0</v>
      </c>
      <c r="G6" s="3">
        <f t="shared" si="13"/>
        <v>0</v>
      </c>
      <c r="H6" s="3">
        <f t="shared" si="14"/>
        <v>7.4</v>
      </c>
      <c r="I6" s="7">
        <f>SUM($G$3:G6)</f>
        <v>0</v>
      </c>
      <c r="J6" s="5">
        <f t="shared" si="3"/>
        <v>1</v>
      </c>
      <c r="K6" s="4">
        <f t="shared" si="15"/>
        <v>1</v>
      </c>
      <c r="L6" s="4">
        <f t="shared" si="16"/>
        <v>0</v>
      </c>
      <c r="M6" s="4">
        <f t="shared" si="11"/>
        <v>0</v>
      </c>
    </row>
    <row r="7" spans="1:13">
      <c r="B7" s="6">
        <v>41546</v>
      </c>
      <c r="F7" s="3">
        <f t="shared" si="12"/>
        <v>0</v>
      </c>
      <c r="G7" s="3">
        <f t="shared" si="13"/>
        <v>0</v>
      </c>
      <c r="H7" s="3">
        <f t="shared" si="14"/>
        <v>7.4</v>
      </c>
      <c r="I7" s="7">
        <f>SUM($G$3:G7)</f>
        <v>0</v>
      </c>
      <c r="J7" s="5">
        <f t="shared" si="3"/>
        <v>1</v>
      </c>
      <c r="K7" s="4">
        <f t="shared" si="15"/>
        <v>1</v>
      </c>
      <c r="L7" s="4">
        <f t="shared" si="16"/>
        <v>0</v>
      </c>
      <c r="M7" s="4">
        <f t="shared" si="11"/>
        <v>0</v>
      </c>
    </row>
    <row r="8" spans="1:13">
      <c r="A8" s="1"/>
      <c r="B8" s="6">
        <v>41547</v>
      </c>
      <c r="C8" s="3"/>
      <c r="D8" s="2">
        <v>0.33333333333333331</v>
      </c>
      <c r="E8" s="2">
        <v>0.58333333333333337</v>
      </c>
      <c r="F8" s="3">
        <f t="shared" ref="F8" si="17">(E8-D8+(D8&gt;E8))*24</f>
        <v>6.0000000000000018</v>
      </c>
      <c r="G8" s="3">
        <f t="shared" ref="G8" si="18">F8*1.3</f>
        <v>7.8000000000000025</v>
      </c>
      <c r="H8" s="3">
        <f t="shared" ref="H8" si="19">7.4-G8</f>
        <v>-0.40000000000000213</v>
      </c>
      <c r="I8" s="7">
        <f>SUM($G$3:G8)</f>
        <v>7.8000000000000025</v>
      </c>
      <c r="J8" s="5">
        <f t="shared" si="3"/>
        <v>0.5</v>
      </c>
      <c r="K8" s="4">
        <f t="shared" ref="K8" si="20">IF(H8&lt;0,0,J8)</f>
        <v>0</v>
      </c>
      <c r="L8" s="4">
        <f t="shared" ref="L8" si="21">IF(F8=0,0,K8)</f>
        <v>0</v>
      </c>
      <c r="M8" s="4">
        <f t="shared" si="11"/>
        <v>0</v>
      </c>
    </row>
    <row r="9" spans="1:13">
      <c r="B9" s="6">
        <v>41548</v>
      </c>
      <c r="D9" s="2">
        <v>0.54166666666666663</v>
      </c>
      <c r="E9" s="2">
        <v>0.66666666666666663</v>
      </c>
      <c r="F9" s="3">
        <f t="shared" ref="F9" si="22">(E9-D9+(D9&gt;E9))*24</f>
        <v>3</v>
      </c>
      <c r="G9" s="3">
        <f t="shared" ref="G9" si="23">F9*1.3</f>
        <v>3.9000000000000004</v>
      </c>
      <c r="H9" s="3">
        <f t="shared" ref="H9" si="24">7.4-G9</f>
        <v>3.5</v>
      </c>
      <c r="I9" s="7">
        <f>SUM($G$3:G9)</f>
        <v>11.700000000000003</v>
      </c>
      <c r="J9" s="5">
        <f t="shared" si="3"/>
        <v>0.5</v>
      </c>
      <c r="K9" s="4">
        <f t="shared" ref="K9" si="25">IF(H9&lt;0,0,J9)</f>
        <v>0.5</v>
      </c>
      <c r="L9" s="4">
        <f t="shared" ref="L9" si="26">IF(F9=0,0,K9)</f>
        <v>0.5</v>
      </c>
      <c r="M9" s="4">
        <f t="shared" si="11"/>
        <v>0</v>
      </c>
    </row>
    <row r="10" spans="1:13">
      <c r="B10" s="6">
        <v>41549</v>
      </c>
      <c r="D10" s="2">
        <v>0.33333333333333331</v>
      </c>
      <c r="E10" s="2">
        <v>0.47222222222222227</v>
      </c>
      <c r="F10" s="3">
        <f t="shared" ref="F10" si="27">(E10-D10+(D10&gt;E10))*24</f>
        <v>3.3333333333333348</v>
      </c>
      <c r="G10" s="3">
        <f t="shared" ref="G10" si="28">F10*1.3</f>
        <v>4.3333333333333357</v>
      </c>
      <c r="H10" s="3">
        <f t="shared" ref="H10" si="29">7.4-G10</f>
        <v>3.0666666666666647</v>
      </c>
      <c r="I10" s="7">
        <f>SUM($G$3:G10)</f>
        <v>16.033333333333339</v>
      </c>
      <c r="J10" s="5">
        <f t="shared" si="3"/>
        <v>0.5</v>
      </c>
      <c r="K10" s="4">
        <f t="shared" ref="K10" si="30">IF(H10&lt;0,0,J10)</f>
        <v>0.5</v>
      </c>
      <c r="L10" s="4">
        <f t="shared" ref="L10" si="31">IF(F10=0,0,K10)</f>
        <v>0.5</v>
      </c>
      <c r="M10" s="4">
        <f t="shared" si="11"/>
        <v>0</v>
      </c>
    </row>
    <row r="11" spans="1:13">
      <c r="B11" s="6">
        <v>41550</v>
      </c>
      <c r="D11" s="2">
        <v>0.33333333333333331</v>
      </c>
      <c r="E11" s="2">
        <v>0.58333333333333337</v>
      </c>
      <c r="F11" s="3">
        <f t="shared" ref="F11" si="32">(E11-D11+(D11&gt;E11))*24</f>
        <v>6.0000000000000018</v>
      </c>
      <c r="G11" s="3">
        <f t="shared" ref="G11" si="33">F11*1.3</f>
        <v>7.8000000000000025</v>
      </c>
      <c r="H11" s="3">
        <f t="shared" ref="H11" si="34">7.4-G11</f>
        <v>-0.40000000000000213</v>
      </c>
      <c r="I11" s="7">
        <f>SUM($G$3:G11)</f>
        <v>23.833333333333343</v>
      </c>
      <c r="J11" s="5">
        <f t="shared" si="3"/>
        <v>0.5</v>
      </c>
      <c r="K11" s="4">
        <f t="shared" ref="K11" si="35">IF(H11&lt;0,0,J11)</f>
        <v>0</v>
      </c>
      <c r="L11" s="4">
        <f t="shared" ref="L11" si="36">IF(F11=0,0,K11)</f>
        <v>0</v>
      </c>
      <c r="M11" s="4">
        <f t="shared" si="11"/>
        <v>0</v>
      </c>
    </row>
    <row r="12" spans="1:13">
      <c r="B12" s="6">
        <v>41551</v>
      </c>
      <c r="D12" s="2">
        <v>0.33333333333333331</v>
      </c>
      <c r="E12" s="2">
        <v>0.58333333333333337</v>
      </c>
      <c r="F12" s="3">
        <f t="shared" ref="F12:F14" si="37">(E12-D12+(D12&gt;E12))*24</f>
        <v>6.0000000000000018</v>
      </c>
      <c r="G12" s="3">
        <f t="shared" ref="G12:G14" si="38">F12*1.3</f>
        <v>7.8000000000000025</v>
      </c>
      <c r="H12" s="3">
        <f t="shared" ref="H12:H14" si="39">7.4-G12</f>
        <v>-0.40000000000000213</v>
      </c>
      <c r="I12" s="7">
        <f>SUM($G$3:G12)</f>
        <v>31.633333333333347</v>
      </c>
      <c r="J12" s="5">
        <f t="shared" si="3"/>
        <v>0.5</v>
      </c>
      <c r="K12" s="4">
        <f t="shared" ref="K12:K14" si="40">IF(H12&lt;0,0,J12)</f>
        <v>0</v>
      </c>
      <c r="L12" s="4">
        <f t="shared" ref="L12:L14" si="41">IF(F12=0,0,K12)</f>
        <v>0</v>
      </c>
      <c r="M12" s="4">
        <f t="shared" si="11"/>
        <v>0</v>
      </c>
    </row>
    <row r="13" spans="1:13">
      <c r="B13" s="6">
        <v>41552</v>
      </c>
      <c r="F13" s="3">
        <f t="shared" si="37"/>
        <v>0</v>
      </c>
      <c r="G13" s="3">
        <f t="shared" si="38"/>
        <v>0</v>
      </c>
      <c r="H13" s="3">
        <f t="shared" si="39"/>
        <v>7.4</v>
      </c>
      <c r="I13" s="7">
        <f>SUM($G$3:G13)</f>
        <v>31.633333333333347</v>
      </c>
      <c r="J13" s="5">
        <f t="shared" si="3"/>
        <v>1</v>
      </c>
      <c r="K13" s="4">
        <f t="shared" si="40"/>
        <v>1</v>
      </c>
      <c r="L13" s="4">
        <f t="shared" si="41"/>
        <v>0</v>
      </c>
      <c r="M13" s="4">
        <f t="shared" si="11"/>
        <v>0</v>
      </c>
    </row>
    <row r="14" spans="1:13">
      <c r="B14" s="6">
        <v>41553</v>
      </c>
      <c r="F14" s="3">
        <f t="shared" si="37"/>
        <v>0</v>
      </c>
      <c r="G14" s="3">
        <f t="shared" si="38"/>
        <v>0</v>
      </c>
      <c r="H14" s="3">
        <f t="shared" si="39"/>
        <v>7.4</v>
      </c>
      <c r="I14" s="7">
        <f>SUM($G$3:G14)</f>
        <v>31.633333333333347</v>
      </c>
      <c r="J14" s="5">
        <f t="shared" si="3"/>
        <v>1</v>
      </c>
      <c r="K14" s="4">
        <f t="shared" si="40"/>
        <v>1</v>
      </c>
      <c r="L14" s="4">
        <f t="shared" si="41"/>
        <v>0</v>
      </c>
      <c r="M14" s="4">
        <f t="shared" si="11"/>
        <v>0</v>
      </c>
    </row>
    <row r="15" spans="1:13">
      <c r="B15" s="6">
        <v>41554</v>
      </c>
      <c r="D15" s="2">
        <v>0.33333333333333331</v>
      </c>
      <c r="E15" s="2">
        <v>0.53472222222222221</v>
      </c>
      <c r="F15" s="3">
        <f t="shared" ref="F15" si="42">(E15-D15+(D15&gt;E15))*24</f>
        <v>4.8333333333333339</v>
      </c>
      <c r="G15" s="3">
        <f t="shared" ref="G15" si="43">F15*1.3</f>
        <v>6.2833333333333341</v>
      </c>
      <c r="H15" s="3">
        <f t="shared" ref="H15" si="44">7.4-G15</f>
        <v>1.1166666666666663</v>
      </c>
      <c r="I15" s="7">
        <f>SUM($G$3:G15)</f>
        <v>37.916666666666679</v>
      </c>
      <c r="J15" s="5">
        <f t="shared" si="3"/>
        <v>0.5</v>
      </c>
      <c r="K15" s="4">
        <f t="shared" ref="K15" si="45">IF(H15&lt;0,0,J15)</f>
        <v>0.5</v>
      </c>
      <c r="L15" s="4">
        <f t="shared" ref="L15" si="46">IF(F15=0,0,K15)</f>
        <v>0.5</v>
      </c>
      <c r="M15" s="4">
        <f t="shared" si="11"/>
        <v>0</v>
      </c>
    </row>
    <row r="16" spans="1:13">
      <c r="B16" s="6">
        <v>41555</v>
      </c>
      <c r="D16" s="2">
        <v>0.33333333333333331</v>
      </c>
      <c r="E16" s="2">
        <v>0.33333333333333331</v>
      </c>
      <c r="F16" s="3">
        <f t="shared" ref="F16" si="47">(E16-D16+(D16&gt;E16))*24</f>
        <v>0</v>
      </c>
      <c r="G16" s="3">
        <f t="shared" ref="G16" si="48">F16*1.3</f>
        <v>0</v>
      </c>
      <c r="H16" s="3">
        <f t="shared" ref="H16" si="49">7.4-G16</f>
        <v>7.4</v>
      </c>
      <c r="I16" s="7">
        <f>SUM($G$3:G16)</f>
        <v>37.916666666666679</v>
      </c>
      <c r="J16" s="5">
        <f t="shared" si="3"/>
        <v>1</v>
      </c>
      <c r="K16" s="4">
        <f t="shared" ref="K16" si="50">IF(H16&lt;0,0,J16)</f>
        <v>1</v>
      </c>
      <c r="L16" s="4">
        <f t="shared" ref="L16" si="51">IF(F16=0,0,K16)</f>
        <v>0</v>
      </c>
      <c r="M16" s="4">
        <f t="shared" si="11"/>
        <v>0</v>
      </c>
    </row>
    <row r="17" spans="2:13">
      <c r="B17" s="6">
        <v>41556</v>
      </c>
      <c r="D17" s="2">
        <v>0.33333333333333331</v>
      </c>
      <c r="E17" s="2">
        <v>0.33333333333333331</v>
      </c>
      <c r="F17" s="3">
        <f t="shared" ref="F17" si="52">(E17-D17+(D17&gt;E17))*24</f>
        <v>0</v>
      </c>
      <c r="G17" s="3">
        <f t="shared" ref="G17" si="53">F17*1.3</f>
        <v>0</v>
      </c>
      <c r="H17" s="3">
        <f t="shared" ref="H17" si="54">7.4-G17</f>
        <v>7.4</v>
      </c>
      <c r="I17" s="7">
        <f>SUM($G$3:G17)</f>
        <v>37.916666666666679</v>
      </c>
      <c r="J17" s="5">
        <f t="shared" si="3"/>
        <v>1</v>
      </c>
      <c r="K17" s="4">
        <f t="shared" ref="K17" si="55">IF(H17&lt;0,0,J17)</f>
        <v>1</v>
      </c>
      <c r="L17" s="4">
        <f t="shared" ref="L17" si="56">IF(F17=0,0,K17)</f>
        <v>0</v>
      </c>
      <c r="M17" s="4">
        <f t="shared" si="11"/>
        <v>0</v>
      </c>
    </row>
    <row r="18" spans="2:13">
      <c r="B18" s="6">
        <v>41557</v>
      </c>
      <c r="D18" s="2">
        <v>0.49305555555555558</v>
      </c>
      <c r="E18" s="2">
        <v>0.58333333333333337</v>
      </c>
      <c r="F18" s="3">
        <f t="shared" ref="F18" si="57">(E18-D18+(D18&gt;E18))*24</f>
        <v>2.166666666666667</v>
      </c>
      <c r="G18" s="3">
        <f t="shared" ref="G18" si="58">F18*1.3</f>
        <v>2.8166666666666673</v>
      </c>
      <c r="H18" s="3">
        <f t="shared" ref="H18" si="59">7.4-G18</f>
        <v>4.583333333333333</v>
      </c>
      <c r="I18" s="7">
        <f>SUM($G$3:G18)</f>
        <v>40.733333333333348</v>
      </c>
      <c r="J18" s="5">
        <f t="shared" si="3"/>
        <v>1</v>
      </c>
      <c r="K18" s="4">
        <f t="shared" ref="K18" si="60">IF(H18&lt;0,0,J18)</f>
        <v>1</v>
      </c>
      <c r="L18" s="4">
        <f t="shared" ref="L18" si="61">IF(F18=0,0,K18)</f>
        <v>1</v>
      </c>
      <c r="M18" s="4">
        <f t="shared" si="11"/>
        <v>0</v>
      </c>
    </row>
    <row r="19" spans="2:13">
      <c r="B19" s="6">
        <v>41558</v>
      </c>
      <c r="D19" s="2">
        <v>0.37847222222222227</v>
      </c>
      <c r="E19" s="2">
        <v>0.58333333333333337</v>
      </c>
      <c r="F19" s="3">
        <f t="shared" ref="F19:F21" si="62">(E19-D19+(D19&gt;E19))*24</f>
        <v>4.9166666666666661</v>
      </c>
      <c r="G19" s="3">
        <f t="shared" ref="G19:G21" si="63">F19*1.3</f>
        <v>6.3916666666666657</v>
      </c>
      <c r="H19" s="3">
        <f t="shared" ref="H19:H21" si="64">7.4-G19</f>
        <v>1.0083333333333346</v>
      </c>
      <c r="I19" s="7">
        <f>SUM($G$3:G19)</f>
        <v>47.125000000000014</v>
      </c>
      <c r="J19" s="5">
        <f t="shared" si="3"/>
        <v>0.5</v>
      </c>
      <c r="K19" s="4">
        <f t="shared" ref="K19:K21" si="65">IF(H19&lt;0,0,J19)</f>
        <v>0.5</v>
      </c>
      <c r="L19" s="4">
        <f t="shared" ref="L19:L21" si="66">IF(F19=0,0,K19)</f>
        <v>0.5</v>
      </c>
      <c r="M19" s="4">
        <f t="shared" si="11"/>
        <v>0</v>
      </c>
    </row>
    <row r="20" spans="2:13">
      <c r="B20" s="6">
        <v>41559</v>
      </c>
      <c r="F20" s="3">
        <f t="shared" si="62"/>
        <v>0</v>
      </c>
      <c r="G20" s="3">
        <f t="shared" si="63"/>
        <v>0</v>
      </c>
      <c r="H20" s="3">
        <f t="shared" si="64"/>
        <v>7.4</v>
      </c>
      <c r="I20" s="7">
        <f>SUM($G$3:G20)</f>
        <v>47.125000000000014</v>
      </c>
      <c r="J20" s="5">
        <f t="shared" si="3"/>
        <v>1</v>
      </c>
      <c r="K20" s="4">
        <f t="shared" si="65"/>
        <v>1</v>
      </c>
      <c r="L20" s="4">
        <f t="shared" si="66"/>
        <v>0</v>
      </c>
      <c r="M20" s="4">
        <f t="shared" si="11"/>
        <v>0</v>
      </c>
    </row>
    <row r="21" spans="2:13">
      <c r="B21" s="6">
        <v>41560</v>
      </c>
      <c r="F21" s="3">
        <f t="shared" si="62"/>
        <v>0</v>
      </c>
      <c r="G21" s="3">
        <f t="shared" si="63"/>
        <v>0</v>
      </c>
      <c r="H21" s="3">
        <f t="shared" si="64"/>
        <v>7.4</v>
      </c>
      <c r="I21" s="7">
        <f>SUM($G$3:G21)</f>
        <v>47.125000000000014</v>
      </c>
      <c r="J21" s="5">
        <f t="shared" si="3"/>
        <v>1</v>
      </c>
      <c r="K21" s="4">
        <f t="shared" si="65"/>
        <v>1</v>
      </c>
      <c r="L21" s="4">
        <f t="shared" si="66"/>
        <v>0</v>
      </c>
      <c r="M21" s="4">
        <f t="shared" si="11"/>
        <v>0</v>
      </c>
    </row>
    <row r="22" spans="2:13">
      <c r="B22" s="6">
        <v>41561</v>
      </c>
      <c r="D22" s="2">
        <v>0</v>
      </c>
      <c r="E22" s="2">
        <v>0</v>
      </c>
      <c r="F22" s="3">
        <f t="shared" ref="F22" si="67">(E22-D22+(D22&gt;E22))*24</f>
        <v>0</v>
      </c>
      <c r="G22" s="3">
        <f t="shared" ref="G22" si="68">F22*1.3</f>
        <v>0</v>
      </c>
      <c r="H22" s="3">
        <f t="shared" ref="H22" si="69">7.4-G22</f>
        <v>7.4</v>
      </c>
      <c r="I22" s="7">
        <f>SUM($G$3:G22)</f>
        <v>47.125000000000014</v>
      </c>
      <c r="J22" s="5">
        <f t="shared" si="3"/>
        <v>1</v>
      </c>
      <c r="K22" s="4">
        <f t="shared" ref="K22" si="70">IF(H22&lt;0,0,J22)</f>
        <v>1</v>
      </c>
      <c r="L22" s="4">
        <f t="shared" ref="L22" si="71">IF(F22=0,0,K22)</f>
        <v>0</v>
      </c>
      <c r="M22" s="4">
        <f t="shared" si="11"/>
        <v>0</v>
      </c>
    </row>
    <row r="23" spans="2:13">
      <c r="B23" s="6">
        <v>41562</v>
      </c>
      <c r="D23" s="2">
        <v>0</v>
      </c>
      <c r="E23" s="2">
        <v>0</v>
      </c>
      <c r="F23" s="3">
        <f t="shared" ref="F23" si="72">(E23-D23+(D23&gt;E23))*24</f>
        <v>0</v>
      </c>
      <c r="G23" s="3">
        <f t="shared" ref="G23" si="73">F23*1.3</f>
        <v>0</v>
      </c>
      <c r="H23" s="3">
        <f t="shared" ref="H23" si="74">7.4-G23</f>
        <v>7.4</v>
      </c>
      <c r="I23" s="7">
        <f>SUM($G$3:G23)</f>
        <v>47.125000000000014</v>
      </c>
      <c r="J23" s="5">
        <f t="shared" si="3"/>
        <v>1</v>
      </c>
      <c r="K23" s="4">
        <f t="shared" ref="K23" si="75">IF(H23&lt;0,0,J23)</f>
        <v>1</v>
      </c>
      <c r="L23" s="4">
        <f t="shared" ref="L23" si="76">IF(F23=0,0,K23)</f>
        <v>0</v>
      </c>
      <c r="M23" s="4">
        <f t="shared" si="11"/>
        <v>0</v>
      </c>
    </row>
    <row r="24" spans="2:13">
      <c r="B24" s="6">
        <v>41563</v>
      </c>
      <c r="D24" s="2">
        <v>0</v>
      </c>
      <c r="E24" s="2">
        <v>0</v>
      </c>
      <c r="F24" s="3">
        <f t="shared" ref="F24" si="77">(E24-D24+(D24&gt;E24))*24</f>
        <v>0</v>
      </c>
      <c r="G24" s="3">
        <f t="shared" ref="G24" si="78">F24*1.3</f>
        <v>0</v>
      </c>
      <c r="H24" s="3">
        <f t="shared" ref="H24" si="79">7.4-G24</f>
        <v>7.4</v>
      </c>
      <c r="I24" s="7">
        <f>SUM($G$3:G24)</f>
        <v>47.125000000000014</v>
      </c>
      <c r="J24" s="5">
        <f t="shared" si="3"/>
        <v>1</v>
      </c>
      <c r="K24" s="4">
        <f t="shared" ref="K24" si="80">IF(H24&lt;0,0,J24)</f>
        <v>1</v>
      </c>
      <c r="L24" s="4">
        <f t="shared" ref="L24" si="81">IF(F24=0,0,K24)</f>
        <v>0</v>
      </c>
      <c r="M24" s="4">
        <f t="shared" si="11"/>
        <v>0</v>
      </c>
    </row>
    <row r="25" spans="2:13">
      <c r="B25" s="6">
        <v>41564</v>
      </c>
      <c r="D25" s="2">
        <v>0</v>
      </c>
      <c r="E25" s="2">
        <v>0</v>
      </c>
      <c r="F25" s="3">
        <f t="shared" ref="F25" si="82">(E25-D25+(D25&gt;E25))*24</f>
        <v>0</v>
      </c>
      <c r="G25" s="3">
        <f t="shared" ref="G25" si="83">F25*1.3</f>
        <v>0</v>
      </c>
      <c r="H25" s="3">
        <f t="shared" ref="H25" si="84">7.4-G25</f>
        <v>7.4</v>
      </c>
      <c r="I25" s="7">
        <f>SUM($G$3:G25)</f>
        <v>47.125000000000014</v>
      </c>
      <c r="J25" s="5">
        <f t="shared" si="3"/>
        <v>1</v>
      </c>
      <c r="K25" s="4">
        <f t="shared" ref="K25" si="85">IF(H25&lt;0,0,J25)</f>
        <v>1</v>
      </c>
      <c r="L25" s="4">
        <f t="shared" ref="L25" si="86">IF(F25=0,0,K25)</f>
        <v>0</v>
      </c>
      <c r="M25" s="4">
        <f t="shared" si="11"/>
        <v>0</v>
      </c>
    </row>
    <row r="26" spans="2:13">
      <c r="B26" s="6">
        <v>41565</v>
      </c>
      <c r="D26" s="2">
        <v>0</v>
      </c>
      <c r="E26" s="2">
        <v>0</v>
      </c>
      <c r="F26" s="3">
        <f t="shared" ref="F26:F28" si="87">(E26-D26+(D26&gt;E26))*24</f>
        <v>0</v>
      </c>
      <c r="G26" s="3">
        <f t="shared" ref="G26:G28" si="88">F26*1.3</f>
        <v>0</v>
      </c>
      <c r="H26" s="3">
        <f t="shared" ref="H26:H28" si="89">7.4-G26</f>
        <v>7.4</v>
      </c>
      <c r="I26" s="7">
        <f>SUM($G$3:G26)</f>
        <v>47.125000000000014</v>
      </c>
      <c r="J26" s="5">
        <f t="shared" si="3"/>
        <v>1</v>
      </c>
      <c r="K26" s="4">
        <f t="shared" ref="K26:K28" si="90">IF(H26&lt;0,0,J26)</f>
        <v>1</v>
      </c>
      <c r="L26" s="4">
        <f t="shared" ref="L26:L28" si="91">IF(F26=0,0,K26)</f>
        <v>0</v>
      </c>
      <c r="M26" s="4">
        <f t="shared" si="11"/>
        <v>0</v>
      </c>
    </row>
    <row r="27" spans="2:13">
      <c r="B27" s="6">
        <v>41566</v>
      </c>
      <c r="F27" s="3">
        <f t="shared" si="87"/>
        <v>0</v>
      </c>
      <c r="G27" s="3">
        <f t="shared" si="88"/>
        <v>0</v>
      </c>
      <c r="H27" s="3">
        <f t="shared" si="89"/>
        <v>7.4</v>
      </c>
      <c r="I27" s="7">
        <f>SUM($G$3:G27)</f>
        <v>47.125000000000014</v>
      </c>
      <c r="J27" s="5">
        <f t="shared" si="3"/>
        <v>1</v>
      </c>
      <c r="K27" s="4">
        <f t="shared" si="90"/>
        <v>1</v>
      </c>
      <c r="L27" s="4">
        <f t="shared" si="91"/>
        <v>0</v>
      </c>
      <c r="M27" s="4">
        <f t="shared" si="11"/>
        <v>0</v>
      </c>
    </row>
    <row r="28" spans="2:13">
      <c r="B28" s="6">
        <v>41567</v>
      </c>
      <c r="F28" s="3">
        <f t="shared" si="87"/>
        <v>0</v>
      </c>
      <c r="G28" s="3">
        <f t="shared" si="88"/>
        <v>0</v>
      </c>
      <c r="H28" s="3">
        <f t="shared" si="89"/>
        <v>7.4</v>
      </c>
      <c r="I28" s="7">
        <f>SUM($G$3:G28)</f>
        <v>47.125000000000014</v>
      </c>
      <c r="J28" s="5">
        <f t="shared" si="3"/>
        <v>1</v>
      </c>
      <c r="K28" s="4">
        <f t="shared" si="90"/>
        <v>1</v>
      </c>
      <c r="L28" s="4">
        <f t="shared" si="91"/>
        <v>0</v>
      </c>
      <c r="M28" s="4">
        <f t="shared" si="11"/>
        <v>0</v>
      </c>
    </row>
    <row r="29" spans="2:13">
      <c r="B29" s="6">
        <v>41568</v>
      </c>
      <c r="D29" s="2">
        <v>0.33333333333333331</v>
      </c>
      <c r="E29" s="2">
        <v>0.49305555555555558</v>
      </c>
      <c r="F29" s="3">
        <f t="shared" ref="F29" si="92">(E29-D29+(D29&gt;E29))*24</f>
        <v>3.8333333333333344</v>
      </c>
      <c r="G29" s="3">
        <f t="shared" ref="G29" si="93">F29*1.3</f>
        <v>4.9833333333333352</v>
      </c>
      <c r="H29" s="3">
        <f t="shared" ref="H29" si="94">7.4-G29</f>
        <v>2.4166666666666652</v>
      </c>
      <c r="I29" s="7">
        <f>SUM($G$3:G29)</f>
        <v>52.108333333333348</v>
      </c>
      <c r="J29" s="5">
        <f t="shared" si="3"/>
        <v>0.5</v>
      </c>
      <c r="K29" s="4">
        <f t="shared" ref="K29" si="95">IF(H29&lt;0,0,J29)</f>
        <v>0.5</v>
      </c>
      <c r="L29" s="4">
        <f t="shared" ref="L29" si="96">IF(F29=0,0,K29)</f>
        <v>0.5</v>
      </c>
      <c r="M29" s="4">
        <f t="shared" si="11"/>
        <v>0</v>
      </c>
    </row>
    <row r="30" spans="2:13">
      <c r="B30" s="6">
        <v>41569</v>
      </c>
      <c r="D30" s="2">
        <v>0.37847222222222227</v>
      </c>
      <c r="E30" s="2">
        <v>0.58333333333333337</v>
      </c>
      <c r="F30" s="3">
        <f t="shared" ref="F30" si="97">(E30-D30+(D30&gt;E30))*24</f>
        <v>4.9166666666666661</v>
      </c>
      <c r="G30" s="3">
        <f t="shared" ref="G30" si="98">F30*1.3</f>
        <v>6.3916666666666657</v>
      </c>
      <c r="H30" s="3">
        <f t="shared" ref="H30" si="99">7.4-G30</f>
        <v>1.0083333333333346</v>
      </c>
      <c r="I30" s="7">
        <f>SUM($G$3:G30)</f>
        <v>58.500000000000014</v>
      </c>
      <c r="J30" s="5">
        <f t="shared" si="3"/>
        <v>0.5</v>
      </c>
      <c r="K30" s="4">
        <f t="shared" ref="K30" si="100">IF(H30&lt;0,0,J30)</f>
        <v>0.5</v>
      </c>
      <c r="L30" s="4">
        <f t="shared" ref="L30" si="101">IF(F30=0,0,K30)</f>
        <v>0.5</v>
      </c>
      <c r="M30" s="4">
        <f t="shared" si="11"/>
        <v>0</v>
      </c>
    </row>
    <row r="31" spans="2:13">
      <c r="B31" s="6">
        <v>41570</v>
      </c>
      <c r="D31" s="2">
        <v>0.37847222222222227</v>
      </c>
      <c r="E31" s="2">
        <v>0.58333333333333337</v>
      </c>
      <c r="F31" s="3">
        <f t="shared" ref="F31" si="102">(E31-D31+(D31&gt;E31))*24</f>
        <v>4.9166666666666661</v>
      </c>
      <c r="G31" s="3">
        <f t="shared" ref="G31" si="103">F31*1.3</f>
        <v>6.3916666666666657</v>
      </c>
      <c r="H31" s="3">
        <f t="shared" ref="H31" si="104">7.4-G31</f>
        <v>1.0083333333333346</v>
      </c>
      <c r="I31" s="7">
        <f>SUM($G$3:G31)</f>
        <v>64.89166666666668</v>
      </c>
      <c r="J31" s="5">
        <f t="shared" si="3"/>
        <v>0.5</v>
      </c>
      <c r="K31" s="4">
        <f t="shared" ref="K31" si="105">IF(H31&lt;0,0,J31)</f>
        <v>0.5</v>
      </c>
      <c r="L31" s="4">
        <f t="shared" ref="L31" si="106">IF(F31=0,0,K31)</f>
        <v>0.5</v>
      </c>
      <c r="M31" s="4">
        <f t="shared" si="11"/>
        <v>0</v>
      </c>
    </row>
    <row r="32" spans="2:13">
      <c r="B32" s="6">
        <v>41571</v>
      </c>
      <c r="D32" s="2">
        <v>0.33333333333333331</v>
      </c>
      <c r="E32" s="2">
        <v>0.4201388888888889</v>
      </c>
      <c r="F32" s="3">
        <f t="shared" ref="F32" si="107">(E32-D32+(D32&gt;E32))*24</f>
        <v>2.0833333333333339</v>
      </c>
      <c r="G32" s="3">
        <f t="shared" ref="G32" si="108">F32*1.3</f>
        <v>2.7083333333333344</v>
      </c>
      <c r="H32" s="3">
        <f t="shared" ref="H32" si="109">7.4-G32</f>
        <v>4.6916666666666664</v>
      </c>
      <c r="I32" s="7">
        <f>SUM($G$4:G32)</f>
        <v>67.600000000000009</v>
      </c>
      <c r="J32" s="5">
        <f t="shared" si="3"/>
        <v>1</v>
      </c>
      <c r="K32" s="4">
        <f t="shared" ref="K32" si="110">IF(H32&lt;0,0,J32)</f>
        <v>1</v>
      </c>
      <c r="L32" s="4">
        <f t="shared" ref="L32" si="111">IF(F32=0,0,K32)</f>
        <v>1</v>
      </c>
      <c r="M32" s="4">
        <f t="shared" si="11"/>
        <v>0</v>
      </c>
    </row>
    <row r="33" spans="2:13">
      <c r="B33" s="6">
        <v>41572</v>
      </c>
      <c r="D33" s="2">
        <v>0.33333333333333331</v>
      </c>
      <c r="E33" s="2">
        <v>0.4201388888888889</v>
      </c>
      <c r="F33" s="3">
        <f t="shared" ref="F33" si="112">(E33-D33+(D33&gt;E33))*24</f>
        <v>2.0833333333333339</v>
      </c>
      <c r="G33" s="3">
        <f t="shared" ref="G33" si="113">F33*1.3</f>
        <v>2.7083333333333344</v>
      </c>
      <c r="H33" s="3">
        <f t="shared" ref="H33" si="114">7.4-G33</f>
        <v>4.6916666666666664</v>
      </c>
      <c r="I33" s="7">
        <f>SUM($G$5:G33)</f>
        <v>70.308333333333337</v>
      </c>
      <c r="J33" s="5">
        <f t="shared" si="3"/>
        <v>1</v>
      </c>
      <c r="K33" s="4">
        <f t="shared" ref="K33" si="115">IF(H33&lt;0,0,J33)</f>
        <v>1</v>
      </c>
      <c r="L33" s="4">
        <f t="shared" ref="L33" si="116">IF(F33=0,0,K33)</f>
        <v>1</v>
      </c>
      <c r="M33" s="4">
        <f t="shared" si="11"/>
        <v>0</v>
      </c>
    </row>
    <row r="34" spans="2:13">
      <c r="B34" s="6">
        <v>41573</v>
      </c>
      <c r="D34" s="2">
        <v>0.33333333333333331</v>
      </c>
      <c r="E34" s="2">
        <v>0.49305555555555558</v>
      </c>
      <c r="F34" s="3">
        <f t="shared" ref="F34:F35" si="117">(E34-D34+(D34&gt;E34))*24</f>
        <v>3.8333333333333344</v>
      </c>
      <c r="G34" s="3">
        <f t="shared" ref="G34:G35" si="118">F34*1.3</f>
        <v>4.9833333333333352</v>
      </c>
      <c r="H34" s="3">
        <f t="shared" ref="H34:H35" si="119">7.4-G34</f>
        <v>2.4166666666666652</v>
      </c>
      <c r="I34" s="7">
        <f>SUM($G$6:G34)</f>
        <v>75.291666666666671</v>
      </c>
      <c r="J34" s="5">
        <f t="shared" si="3"/>
        <v>0.5</v>
      </c>
      <c r="K34" s="4">
        <f t="shared" ref="K34:K35" si="120">IF(H34&lt;0,0,J34)</f>
        <v>0.5</v>
      </c>
      <c r="L34" s="4">
        <f t="shared" ref="L34:L35" si="121">IF(F34=0,0,K34)</f>
        <v>0.5</v>
      </c>
      <c r="M34" s="4">
        <f>IF(I34&lt;74,0,L34)</f>
        <v>0.5</v>
      </c>
    </row>
    <row r="35" spans="2:13">
      <c r="B35" s="6">
        <v>41574</v>
      </c>
      <c r="D35" s="2">
        <v>0.33333333333333331</v>
      </c>
      <c r="E35" s="2">
        <v>0.45833333333333331</v>
      </c>
      <c r="F35" s="3">
        <f t="shared" si="117"/>
        <v>3</v>
      </c>
      <c r="G35" s="3">
        <f t="shared" si="118"/>
        <v>3.9000000000000004</v>
      </c>
      <c r="H35" s="3">
        <f t="shared" si="119"/>
        <v>3.5</v>
      </c>
      <c r="I35" s="7">
        <f>SUM(G6:G35)</f>
        <v>79.191666666666677</v>
      </c>
      <c r="J35" s="4">
        <f t="shared" si="3"/>
        <v>0.5</v>
      </c>
      <c r="K35" s="4">
        <f t="shared" si="120"/>
        <v>0.5</v>
      </c>
      <c r="L35" s="4">
        <f t="shared" si="121"/>
        <v>0.5</v>
      </c>
      <c r="M35" s="4">
        <f>IF(I35&lt;74,0,L35)</f>
        <v>0.5</v>
      </c>
    </row>
    <row r="36" spans="2:13">
      <c r="B36" s="6">
        <v>41575</v>
      </c>
      <c r="D36" s="2">
        <v>0.37847222222222227</v>
      </c>
      <c r="E36" s="2">
        <v>0.49305555555555558</v>
      </c>
      <c r="F36" s="3">
        <f t="shared" ref="F36" si="122">(E36-D36+(D36&gt;E36))*24</f>
        <v>2.7499999999999996</v>
      </c>
      <c r="G36" s="3">
        <f t="shared" ref="G36" si="123">F36*1.3</f>
        <v>3.5749999999999997</v>
      </c>
      <c r="H36" s="3">
        <f t="shared" ref="H36" si="124">7.4-G36</f>
        <v>3.8250000000000006</v>
      </c>
      <c r="I36" s="7">
        <f>SUM(G8:G36)</f>
        <v>82.76666666666668</v>
      </c>
      <c r="J36" s="4">
        <f t="shared" si="3"/>
        <v>0.5</v>
      </c>
      <c r="K36" s="4">
        <f t="shared" ref="K36" si="125">IF(H36&lt;0,0,J36)</f>
        <v>0.5</v>
      </c>
      <c r="L36" s="4">
        <f t="shared" ref="L36" si="126">IF(F36=0,0,K36)</f>
        <v>0.5</v>
      </c>
      <c r="M36" s="4">
        <f>IF(I36&lt;74,0,L36)</f>
        <v>0.5</v>
      </c>
    </row>
    <row r="37" spans="2:13">
      <c r="B37" s="6">
        <v>41576</v>
      </c>
      <c r="D37" s="2">
        <v>0.4201388888888889</v>
      </c>
      <c r="E37" s="2">
        <v>0.5</v>
      </c>
      <c r="F37" s="3">
        <f t="shared" ref="F37:F43" si="127">(E37-D37+(D37&gt;E37))*24</f>
        <v>1.9166666666666665</v>
      </c>
      <c r="G37" s="3">
        <f t="shared" ref="G37:G40" si="128">F37*1.3</f>
        <v>2.4916666666666667</v>
      </c>
      <c r="H37" s="3">
        <f t="shared" ref="H37:H40" si="129">7.4-G37</f>
        <v>4.9083333333333332</v>
      </c>
      <c r="I37" s="7">
        <f>SUM(G9:G37)</f>
        <v>77.458333333333357</v>
      </c>
      <c r="J37" s="4">
        <f t="shared" si="3"/>
        <v>1</v>
      </c>
      <c r="K37" s="4">
        <f t="shared" ref="K37:K40" si="130">IF(H37&lt;0,0,J37)</f>
        <v>1</v>
      </c>
      <c r="L37" s="4">
        <f t="shared" ref="L37:L40" si="131">IF(F37=0,0,K37)</f>
        <v>1</v>
      </c>
      <c r="M37" s="4">
        <f>IF(I37&lt;74,0,L37)</f>
        <v>1</v>
      </c>
    </row>
    <row r="38" spans="2:13">
      <c r="B38" s="6">
        <v>41577</v>
      </c>
      <c r="F38" s="3">
        <f t="shared" si="127"/>
        <v>0</v>
      </c>
      <c r="G38" s="3">
        <f t="shared" si="128"/>
        <v>0</v>
      </c>
      <c r="H38" s="3">
        <f t="shared" si="129"/>
        <v>7.4</v>
      </c>
      <c r="I38" s="7">
        <f>SUM(G10:G38)</f>
        <v>73.558333333333351</v>
      </c>
      <c r="J38" s="4">
        <f t="shared" si="3"/>
        <v>1</v>
      </c>
      <c r="K38" s="4">
        <f t="shared" si="130"/>
        <v>1</v>
      </c>
      <c r="L38" s="4">
        <f t="shared" si="131"/>
        <v>0</v>
      </c>
      <c r="M38" s="4">
        <f t="shared" ref="M38:M40" si="132">IF(I38&lt;74,0,L38)</f>
        <v>0</v>
      </c>
    </row>
    <row r="39" spans="2:13">
      <c r="B39" s="6">
        <v>41578</v>
      </c>
      <c r="D39" s="2">
        <v>0.33333333333333331</v>
      </c>
      <c r="E39" s="2">
        <v>0.45833333333333331</v>
      </c>
      <c r="F39" s="3">
        <f t="shared" si="127"/>
        <v>3</v>
      </c>
      <c r="G39" s="3">
        <f t="shared" si="128"/>
        <v>3.9000000000000004</v>
      </c>
      <c r="H39" s="3">
        <f t="shared" si="129"/>
        <v>3.5</v>
      </c>
      <c r="I39" s="7">
        <f t="shared" ref="I39:I40" si="133">SUM(G11:G39)</f>
        <v>73.125000000000014</v>
      </c>
      <c r="J39" s="4">
        <f t="shared" si="3"/>
        <v>0.5</v>
      </c>
      <c r="K39" s="4">
        <f t="shared" si="130"/>
        <v>0.5</v>
      </c>
      <c r="L39" s="4">
        <f t="shared" si="131"/>
        <v>0.5</v>
      </c>
      <c r="M39" s="4">
        <f t="shared" si="132"/>
        <v>0</v>
      </c>
    </row>
    <row r="40" spans="2:13">
      <c r="B40" s="6">
        <v>41579</v>
      </c>
      <c r="D40" s="2">
        <v>0.33333333333333331</v>
      </c>
      <c r="E40" s="2">
        <v>0.45833333333333331</v>
      </c>
      <c r="F40" s="3">
        <f t="shared" si="127"/>
        <v>3</v>
      </c>
      <c r="G40" s="3">
        <f t="shared" si="128"/>
        <v>3.9000000000000004</v>
      </c>
      <c r="H40" s="3">
        <f t="shared" si="129"/>
        <v>3.5</v>
      </c>
      <c r="I40" s="7">
        <f t="shared" si="133"/>
        <v>69.225000000000023</v>
      </c>
      <c r="J40" s="4">
        <f t="shared" si="3"/>
        <v>0.5</v>
      </c>
      <c r="K40" s="4">
        <f t="shared" si="130"/>
        <v>0.5</v>
      </c>
      <c r="L40" s="4">
        <f t="shared" si="131"/>
        <v>0.5</v>
      </c>
      <c r="M40" s="4">
        <f t="shared" si="132"/>
        <v>0</v>
      </c>
    </row>
    <row r="41" spans="2:13">
      <c r="B41" s="6">
        <v>41580</v>
      </c>
      <c r="F41" s="3">
        <f t="shared" si="127"/>
        <v>0</v>
      </c>
      <c r="G41" s="3">
        <f t="shared" ref="G41:G43" si="134">F41*1.3</f>
        <v>0</v>
      </c>
      <c r="H41" s="3">
        <f t="shared" ref="H41:H43" si="135">7.4-G41</f>
        <v>7.4</v>
      </c>
      <c r="I41" s="7">
        <f t="shared" ref="I41:I43" si="136">SUM(G13:G41)</f>
        <v>61.425000000000004</v>
      </c>
      <c r="J41" s="4">
        <f t="shared" ref="J41:J43" si="137">IF(H41&lt;4,0.5,1)</f>
        <v>1</v>
      </c>
      <c r="K41" s="4">
        <f t="shared" ref="K41:K43" si="138">IF(H41&lt;0,0,J41)</f>
        <v>1</v>
      </c>
      <c r="L41" s="4">
        <f t="shared" ref="L41:L43" si="139">IF(F41=0,0,K41)</f>
        <v>0</v>
      </c>
      <c r="M41" s="4">
        <f t="shared" ref="M41:M43" si="140">IF(I41&lt;74,0,L41)</f>
        <v>0</v>
      </c>
    </row>
    <row r="42" spans="2:13">
      <c r="B42" s="6">
        <v>41581</v>
      </c>
      <c r="F42" s="3">
        <f t="shared" si="127"/>
        <v>0</v>
      </c>
      <c r="G42" s="3">
        <f t="shared" si="134"/>
        <v>0</v>
      </c>
      <c r="H42" s="3">
        <f t="shared" si="135"/>
        <v>7.4</v>
      </c>
      <c r="I42" s="7">
        <f t="shared" si="136"/>
        <v>61.425000000000004</v>
      </c>
      <c r="J42" s="4">
        <f t="shared" si="137"/>
        <v>1</v>
      </c>
      <c r="K42" s="4">
        <f t="shared" si="138"/>
        <v>1</v>
      </c>
      <c r="L42" s="4">
        <f t="shared" si="139"/>
        <v>0</v>
      </c>
      <c r="M42" s="4">
        <f t="shared" si="140"/>
        <v>0</v>
      </c>
    </row>
    <row r="43" spans="2:13">
      <c r="B43" s="6">
        <v>41582</v>
      </c>
      <c r="D43" s="2">
        <v>0.33333333333333331</v>
      </c>
      <c r="E43" s="2">
        <v>0.5</v>
      </c>
      <c r="F43" s="3">
        <f t="shared" si="127"/>
        <v>4</v>
      </c>
      <c r="G43" s="3">
        <f t="shared" si="134"/>
        <v>5.2</v>
      </c>
      <c r="H43" s="3">
        <f t="shared" si="135"/>
        <v>2.2000000000000002</v>
      </c>
      <c r="I43" s="7">
        <f t="shared" si="136"/>
        <v>66.625</v>
      </c>
      <c r="J43" s="4">
        <f t="shared" si="137"/>
        <v>0.5</v>
      </c>
      <c r="K43" s="4">
        <f t="shared" si="138"/>
        <v>0.5</v>
      </c>
      <c r="L43" s="4">
        <f t="shared" si="139"/>
        <v>0.5</v>
      </c>
      <c r="M43" s="4">
        <f t="shared" si="140"/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3:B4"/>
  <sheetViews>
    <sheetView workbookViewId="0">
      <selection activeCell="B4" sqref="B4"/>
    </sheetView>
  </sheetViews>
  <sheetFormatPr defaultRowHeight="15"/>
  <cols>
    <col min="1" max="2" width="10.42578125" bestFit="1" customWidth="1"/>
  </cols>
  <sheetData>
    <row r="3" spans="1:2">
      <c r="A3" s="9">
        <f ca="1">TODAY()</f>
        <v>41571</v>
      </c>
      <c r="B3" s="9">
        <f ca="1">TODAY()-28</f>
        <v>41543</v>
      </c>
    </row>
    <row r="4" spans="1:2">
      <c r="A4" s="9">
        <v>41576</v>
      </c>
      <c r="B4" s="9">
        <f>A4-28</f>
        <v>41548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Hansen</dc:creator>
  <cp:lastModifiedBy>Bjarne Hansen</cp:lastModifiedBy>
  <dcterms:created xsi:type="dcterms:W3CDTF">2013-10-22T12:02:25Z</dcterms:created>
  <dcterms:modified xsi:type="dcterms:W3CDTF">2013-10-24T18:43:44Z</dcterms:modified>
</cp:coreProperties>
</file>