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60"/>
  </bookViews>
  <sheets>
    <sheet name="Sheet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L4" i="1" s="1"/>
  <c r="J4" i="1" l="1"/>
  <c r="K4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C7" i="1"/>
  <c r="C6" i="1"/>
  <c r="C5" i="1"/>
  <c r="C13" i="1"/>
  <c r="C14" i="1" s="1"/>
  <c r="C15" i="1" s="1"/>
  <c r="C16" i="1" s="1"/>
  <c r="C17" i="1" s="1"/>
  <c r="C18" i="1" s="1"/>
  <c r="C19" i="1" s="1"/>
  <c r="C12" i="1"/>
  <c r="N19" i="1"/>
  <c r="L19" i="1"/>
  <c r="K19" i="1"/>
  <c r="J19" i="1"/>
  <c r="I19" i="1"/>
  <c r="H19" i="1"/>
  <c r="N18" i="1"/>
  <c r="L18" i="1"/>
  <c r="K18" i="1"/>
  <c r="J18" i="1"/>
  <c r="H18" i="1"/>
  <c r="I18" i="1" s="1"/>
  <c r="N17" i="1"/>
  <c r="L17" i="1"/>
  <c r="K17" i="1"/>
  <c r="J17" i="1"/>
  <c r="I17" i="1"/>
  <c r="H17" i="1"/>
  <c r="N16" i="1"/>
  <c r="L16" i="1"/>
  <c r="K16" i="1"/>
  <c r="J16" i="1"/>
  <c r="H16" i="1"/>
  <c r="I16" i="1" s="1"/>
  <c r="N15" i="1"/>
  <c r="L15" i="1"/>
  <c r="K15" i="1"/>
  <c r="J15" i="1"/>
  <c r="I15" i="1"/>
  <c r="H15" i="1"/>
  <c r="N14" i="1"/>
  <c r="L14" i="1"/>
  <c r="K14" i="1"/>
  <c r="J14" i="1"/>
  <c r="H14" i="1"/>
  <c r="I14" i="1" s="1"/>
  <c r="N13" i="1"/>
  <c r="L13" i="1"/>
  <c r="K13" i="1"/>
  <c r="J13" i="1"/>
  <c r="I13" i="1"/>
  <c r="H13" i="1"/>
  <c r="N12" i="1"/>
  <c r="L12" i="1"/>
  <c r="K12" i="1"/>
  <c r="J12" i="1"/>
  <c r="I12" i="1"/>
  <c r="H12" i="1"/>
  <c r="N11" i="1"/>
  <c r="K11" i="1"/>
  <c r="J11" i="1"/>
  <c r="I11" i="1"/>
  <c r="H11" i="1"/>
  <c r="H10" i="1"/>
  <c r="I10" i="1" s="1"/>
  <c r="I9" i="1"/>
  <c r="H9" i="1"/>
  <c r="I8" i="1"/>
  <c r="I7" i="1"/>
  <c r="I6" i="1"/>
  <c r="I4" i="1"/>
  <c r="U4" i="1"/>
  <c r="N4" i="1" s="1"/>
  <c r="C8" i="1" l="1"/>
  <c r="C9" i="1" s="1"/>
  <c r="U9" i="1" s="1"/>
  <c r="N9" i="1" s="1"/>
  <c r="C11" i="1"/>
  <c r="U11" i="1" s="1"/>
  <c r="U7" i="1"/>
  <c r="L7" i="1" s="1"/>
  <c r="U12" i="1"/>
  <c r="U6" i="1"/>
  <c r="J6" i="1" l="1"/>
  <c r="K6" i="1" s="1"/>
  <c r="N6" i="1"/>
  <c r="U8" i="1"/>
  <c r="U13" i="1"/>
  <c r="J7" i="1"/>
  <c r="K7" i="1" s="1"/>
  <c r="N7" i="1"/>
  <c r="J8" i="1" l="1"/>
  <c r="N8" i="1"/>
  <c r="L8" i="1"/>
  <c r="U14" i="1"/>
  <c r="K8" i="1" l="1"/>
  <c r="U15" i="1"/>
  <c r="U16" i="1" l="1"/>
  <c r="U17" i="1" l="1"/>
  <c r="U18" i="1" l="1"/>
  <c r="U19" i="1"/>
</calcChain>
</file>

<file path=xl/comments1.xml><?xml version="1.0" encoding="utf-8"?>
<comments xmlns="http://schemas.openxmlformats.org/spreadsheetml/2006/main">
  <authors>
    <author>Claus Lind</author>
    <author>Kristine Bønnelykke</author>
  </authors>
  <commentList>
    <comment ref="J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Første 2 overtimer efter der er trukket 7,75 timer fra samlet arbejdstid.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3.+ 4. overtimer efter der er trukket 7,75 timer fra samlet arbejdstid. </t>
        </r>
      </text>
    </comment>
    <comment ref="L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5.+ 6. overtimer efter der er trukket 7,75 timer fra samlet arbejdstid. </t>
        </r>
      </text>
    </comment>
    <comment ref="M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Lørdag: 
kl. 06:00-18:00</t>
        </r>
      </text>
    </comment>
    <comment ref="N3" authorId="1">
      <text>
        <r>
          <rPr>
            <b/>
            <sz val="9"/>
            <color indexed="81"/>
            <rFont val="Tahoma"/>
            <family val="2"/>
          </rPr>
          <t>Kristine Bønnelykke:</t>
        </r>
        <r>
          <rPr>
            <sz val="9"/>
            <color indexed="81"/>
            <rFont val="Tahoma"/>
            <family val="2"/>
          </rPr>
          <t xml:space="preserve">
Lørdag:
Kl. 18:00-06:00</t>
        </r>
      </text>
    </comment>
    <comment ref="O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Lørdag:
Kl. 18:00-06:00</t>
        </r>
      </text>
    </comment>
    <comment ref="P3" authorId="0">
      <text>
        <r>
          <rPr>
            <b/>
            <sz val="9"/>
            <color indexed="81"/>
            <rFont val="Tahoma"/>
            <charset val="1"/>
          </rPr>
          <t>Claus Lind:</t>
        </r>
        <r>
          <rPr>
            <sz val="9"/>
            <color indexed="81"/>
            <rFont val="Tahoma"/>
            <charset val="1"/>
          </rPr>
          <t xml:space="preserve">
Søndag: 
Kl. 12:00-06:00</t>
        </r>
      </text>
    </comment>
  </commentList>
</comments>
</file>

<file path=xl/sharedStrings.xml><?xml version="1.0" encoding="utf-8"?>
<sst xmlns="http://schemas.openxmlformats.org/spreadsheetml/2006/main" count="19" uniqueCount="17">
  <si>
    <t>Dag</t>
  </si>
  <si>
    <t>Dato</t>
  </si>
  <si>
    <t>Start</t>
  </si>
  <si>
    <t>Slut</t>
  </si>
  <si>
    <t>Dette gøres ved at indsætte en ny række og der efter tilrette alt manuelt i arket for at få tal til at passe</t>
  </si>
  <si>
    <t>Problem  : Der ønskes 2 mødetider på samme dag.( 03-07-2018)</t>
  </si>
  <si>
    <t xml:space="preserve">Dette medfører a formler m.m. ødelægges. </t>
  </si>
  <si>
    <t>Kunne en VBA løsning kigge på start/sluttid og udfylde resten af felterne. Dermed ville indsættelse af rækker ikke være et problem eller ?</t>
  </si>
  <si>
    <t>Er der allerede nogen der har "tryllet" sådan en ?</t>
  </si>
  <si>
    <t>1-2 time</t>
  </si>
  <si>
    <t xml:space="preserve">3-4 time </t>
  </si>
  <si>
    <t>5-6 time</t>
  </si>
  <si>
    <t>Overtid
1-2 time</t>
  </si>
  <si>
    <t>Overtid
3-4 time</t>
  </si>
  <si>
    <t>Overtid
5-6 time</t>
  </si>
  <si>
    <t>Lørdag 
6-18</t>
  </si>
  <si>
    <t>Lørdag
18-06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</si>
</sst>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h:mm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1" xfId="1" applyBorder="1" applyAlignment="1">
      <alignment horizontal="center"/>
    </xf>
    <xf numFmtId="0" fontId="1" fillId="0" borderId="1" xfId="1" applyBorder="1" applyAlignment="1"/>
    <xf numFmtId="0" fontId="1" fillId="0" borderId="1" xfId="1" applyBorder="1"/>
    <xf numFmtId="0" fontId="1" fillId="0" borderId="2" xfId="1" applyBorder="1" applyProtection="1">
      <protection hidden="1"/>
    </xf>
    <xf numFmtId="14" fontId="1" fillId="0" borderId="3" xfId="1" applyNumberFormat="1" applyBorder="1" applyProtection="1">
      <protection hidden="1"/>
    </xf>
    <xf numFmtId="0" fontId="1" fillId="0" borderId="3" xfId="1" applyBorder="1" applyProtection="1">
      <protection locked="0"/>
    </xf>
    <xf numFmtId="1" fontId="1" fillId="0" borderId="3" xfId="1" applyNumberFormat="1" applyBorder="1" applyProtection="1">
      <protection locked="0"/>
    </xf>
    <xf numFmtId="1" fontId="1" fillId="0" borderId="3" xfId="1" quotePrefix="1" applyNumberFormat="1" applyBorder="1" applyProtection="1">
      <protection hidden="1"/>
    </xf>
    <xf numFmtId="0" fontId="1" fillId="0" borderId="3" xfId="1" applyFill="1" applyBorder="1" applyProtection="1">
      <protection hidden="1"/>
    </xf>
    <xf numFmtId="0" fontId="1" fillId="0" borderId="2" xfId="1" applyFont="1" applyBorder="1" applyProtection="1">
      <protection hidden="1"/>
    </xf>
    <xf numFmtId="1" fontId="1" fillId="0" borderId="3" xfId="1" applyNumberFormat="1" applyBorder="1" applyProtection="1">
      <protection hidden="1"/>
    </xf>
    <xf numFmtId="14" fontId="1" fillId="0" borderId="3" xfId="1" applyNumberFormat="1" applyFont="1" applyBorder="1" applyProtection="1">
      <protection hidden="1"/>
    </xf>
    <xf numFmtId="0" fontId="1" fillId="2" borderId="3" xfId="1" applyFill="1" applyBorder="1"/>
    <xf numFmtId="0" fontId="1" fillId="2" borderId="4" xfId="1" applyFill="1" applyBorder="1" applyProtection="1">
      <protection hidden="1"/>
    </xf>
    <xf numFmtId="20" fontId="1" fillId="0" borderId="3" xfId="1" applyNumberFormat="1" applyBorder="1" applyProtection="1">
      <protection locked="0"/>
    </xf>
    <xf numFmtId="46" fontId="1" fillId="0" borderId="3" xfId="1" applyNumberFormat="1" applyBorder="1" applyProtection="1">
      <protection locked="0"/>
    </xf>
    <xf numFmtId="165" fontId="1" fillId="0" borderId="3" xfId="1" applyNumberFormat="1" applyBorder="1" applyProtection="1">
      <protection locked="0"/>
    </xf>
    <xf numFmtId="165" fontId="1" fillId="0" borderId="3" xfId="1" quotePrefix="1" applyNumberFormat="1" applyBorder="1" applyProtection="1">
      <protection hidden="1"/>
    </xf>
    <xf numFmtId="165" fontId="1" fillId="0" borderId="3" xfId="1" applyNumberFormat="1" applyFill="1" applyBorder="1" applyProtection="1">
      <protection hidden="1"/>
    </xf>
    <xf numFmtId="16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26"/>
  <sheetViews>
    <sheetView tabSelected="1" zoomScaleNormal="100" workbookViewId="0">
      <selection activeCell="P24" sqref="P24:P25"/>
    </sheetView>
  </sheetViews>
  <sheetFormatPr defaultRowHeight="15" x14ac:dyDescent="0.25"/>
  <cols>
    <col min="3" max="3" width="10.28515625" bestFit="1" customWidth="1"/>
  </cols>
  <sheetData>
    <row r="1" spans="2:27" x14ac:dyDescent="0.25">
      <c r="Y1" s="21">
        <v>0.32291666666666669</v>
      </c>
      <c r="Z1" s="21">
        <v>0.40625</v>
      </c>
      <c r="AA1" s="21">
        <v>0.48958333333333331</v>
      </c>
    </row>
    <row r="2" spans="2:27" ht="30.75" thickBot="1" x14ac:dyDescent="0.3">
      <c r="J2" s="22" t="s">
        <v>12</v>
      </c>
      <c r="K2" s="22" t="s">
        <v>13</v>
      </c>
      <c r="L2" s="22" t="s">
        <v>14</v>
      </c>
      <c r="M2" s="22" t="s">
        <v>15</v>
      </c>
      <c r="N2" s="22" t="s">
        <v>16</v>
      </c>
    </row>
    <row r="3" spans="2:27" ht="15.75" thickBot="1" x14ac:dyDescent="0.3">
      <c r="B3" s="1" t="s">
        <v>0</v>
      </c>
      <c r="C3" s="1" t="s">
        <v>1</v>
      </c>
      <c r="D3" s="2" t="s">
        <v>2</v>
      </c>
      <c r="E3" s="3" t="s">
        <v>3</v>
      </c>
      <c r="F3" s="3" t="s">
        <v>2</v>
      </c>
      <c r="G3" s="3" t="s">
        <v>3</v>
      </c>
      <c r="H3" s="3">
        <v>1501</v>
      </c>
      <c r="I3" s="3">
        <v>2301</v>
      </c>
      <c r="J3" s="3">
        <v>2201</v>
      </c>
      <c r="K3" s="3">
        <v>2203</v>
      </c>
      <c r="L3" s="3">
        <v>2205</v>
      </c>
      <c r="M3" s="3">
        <v>2213</v>
      </c>
      <c r="N3" s="3">
        <v>2215</v>
      </c>
      <c r="O3" s="3">
        <v>2223</v>
      </c>
      <c r="P3" s="3">
        <v>2225</v>
      </c>
      <c r="Q3" s="3">
        <v>2312</v>
      </c>
      <c r="R3" s="3">
        <v>7000</v>
      </c>
      <c r="S3" s="3">
        <v>7010</v>
      </c>
      <c r="T3" s="3"/>
      <c r="U3" s="3"/>
      <c r="Z3" s="20" t="s">
        <v>9</v>
      </c>
      <c r="AA3" s="21">
        <v>8.3333333333333329E-2</v>
      </c>
    </row>
    <row r="4" spans="2:27" x14ac:dyDescent="0.25">
      <c r="B4" s="4" t="str">
        <f>TEXT(C4,"ddd")</f>
        <v>ma</v>
      </c>
      <c r="C4" s="5">
        <v>43283</v>
      </c>
      <c r="D4" s="15">
        <v>0.35069444444444442</v>
      </c>
      <c r="E4" s="17">
        <v>1</v>
      </c>
      <c r="F4" s="16"/>
      <c r="G4" s="16"/>
      <c r="H4" s="17">
        <f>(E4-D4)+(G4-F4)</f>
        <v>0.64930555555555558</v>
      </c>
      <c r="I4" s="18">
        <f>H4</f>
        <v>0.64930555555555558</v>
      </c>
      <c r="J4" s="19">
        <f>IF(H4&gt;Y2,AA3,H4-Y1)</f>
        <v>8.3333333333333329E-2</v>
      </c>
      <c r="K4" s="19">
        <f>IF(H4&gt;AA1,AA4,H4-Z1)</f>
        <v>8.3333333333333329E-2</v>
      </c>
      <c r="L4" s="19">
        <f>IF(H4&gt;AA1,H4-AA1,"")</f>
        <v>0.15972222222222227</v>
      </c>
      <c r="M4" s="19">
        <v>0</v>
      </c>
      <c r="N4" s="19">
        <f t="shared" ref="N4:N19" si="0">IF(D4&gt;0,IF(U4=6,I4-M4,0),0)</f>
        <v>0</v>
      </c>
      <c r="O4" s="19">
        <v>0</v>
      </c>
      <c r="P4" s="19">
        <v>0</v>
      </c>
      <c r="Q4" s="13"/>
      <c r="R4" s="13"/>
      <c r="S4" s="13"/>
      <c r="T4" s="13"/>
      <c r="U4" s="14">
        <f>WEEKDAY(C4,2)</f>
        <v>1</v>
      </c>
      <c r="Z4" t="s">
        <v>10</v>
      </c>
      <c r="AA4" s="21">
        <v>8.3333333333333329E-2</v>
      </c>
    </row>
    <row r="5" spans="2:27" x14ac:dyDescent="0.25">
      <c r="B5" s="10" t="str">
        <f>TEXT(C4+1,"ddd")</f>
        <v>ti</v>
      </c>
      <c r="C5" s="5">
        <f>C4+1</f>
        <v>43284</v>
      </c>
      <c r="D5" s="6"/>
      <c r="E5" s="6">
        <v>250</v>
      </c>
      <c r="F5" s="6"/>
      <c r="G5" s="6"/>
      <c r="H5" s="7">
        <v>250</v>
      </c>
      <c r="I5" s="8">
        <v>250</v>
      </c>
      <c r="J5" s="9"/>
      <c r="K5" s="9"/>
      <c r="L5" s="9">
        <v>250</v>
      </c>
      <c r="M5" s="9"/>
      <c r="N5" s="9"/>
      <c r="O5" s="9"/>
      <c r="P5" s="9"/>
      <c r="Q5" s="13"/>
      <c r="R5" s="13"/>
      <c r="S5" s="13"/>
      <c r="T5" s="13"/>
      <c r="U5" s="14"/>
      <c r="Z5" t="s">
        <v>11</v>
      </c>
      <c r="AA5" s="21">
        <v>8.3333333333333329E-2</v>
      </c>
    </row>
    <row r="6" spans="2:27" x14ac:dyDescent="0.25">
      <c r="B6" s="4" t="str">
        <f>TEXT(C4+2,"ddd")</f>
        <v>on</v>
      </c>
      <c r="C6" s="5">
        <f>C5+1</f>
        <v>43285</v>
      </c>
      <c r="D6" s="6">
        <v>850</v>
      </c>
      <c r="E6" s="6">
        <v>2050</v>
      </c>
      <c r="F6" s="6"/>
      <c r="G6" s="6"/>
      <c r="H6" s="7">
        <v>1150</v>
      </c>
      <c r="I6" s="8">
        <f>H6</f>
        <v>1150</v>
      </c>
      <c r="J6" s="9">
        <f t="shared" ref="J6:J19" si="1">IF(D6&gt;0,IF(U6&lt;6,IF(I6&gt;200,200,0),0),0)</f>
        <v>200</v>
      </c>
      <c r="K6" s="9">
        <f t="shared" ref="K6:K19" si="2">IF(D6&gt;0,IF(U6&lt;6,I6-775-J6-L6,0),0)</f>
        <v>175</v>
      </c>
      <c r="L6" s="9"/>
      <c r="M6" s="9"/>
      <c r="N6" s="9">
        <f t="shared" si="0"/>
        <v>0</v>
      </c>
      <c r="O6" s="9">
        <v>0</v>
      </c>
      <c r="P6" s="9">
        <v>0</v>
      </c>
      <c r="Q6" s="13"/>
      <c r="R6" s="13"/>
      <c r="S6" s="13"/>
      <c r="T6" s="13"/>
      <c r="U6" s="14">
        <f>WEEKDAY(C6,2)</f>
        <v>3</v>
      </c>
    </row>
    <row r="7" spans="2:27" x14ac:dyDescent="0.25">
      <c r="B7" s="4" t="str">
        <f>TEXT(C4+3,"ddd")</f>
        <v>to</v>
      </c>
      <c r="C7" s="5">
        <f>C6+1</f>
        <v>43286</v>
      </c>
      <c r="D7" s="6">
        <v>775</v>
      </c>
      <c r="E7" s="6">
        <v>2000</v>
      </c>
      <c r="F7" s="6"/>
      <c r="G7" s="6"/>
      <c r="H7" s="7">
        <v>1175</v>
      </c>
      <c r="I7" s="11">
        <f t="shared" ref="I7:I19" si="3">H7</f>
        <v>1175</v>
      </c>
      <c r="J7" s="9">
        <f t="shared" si="1"/>
        <v>200</v>
      </c>
      <c r="K7" s="9">
        <f t="shared" si="2"/>
        <v>200</v>
      </c>
      <c r="L7" s="9">
        <f t="shared" ref="L4:L19" si="4">IF(D7&gt;0,IF(I7&gt;775,IF(U7&lt;5,I7-775-400,IF(U7&lt;6,I7-600-400,0)),0),0)</f>
        <v>0</v>
      </c>
      <c r="M7" s="9">
        <v>0</v>
      </c>
      <c r="N7" s="9">
        <f t="shared" si="0"/>
        <v>0</v>
      </c>
      <c r="O7" s="9">
        <v>0</v>
      </c>
      <c r="P7" s="9">
        <v>0</v>
      </c>
      <c r="Q7" s="13"/>
      <c r="R7" s="13"/>
      <c r="S7" s="13"/>
      <c r="T7" s="13"/>
      <c r="U7" s="14">
        <f t="shared" ref="U7:U19" si="5">WEEKDAY(C7,2)</f>
        <v>4</v>
      </c>
    </row>
    <row r="8" spans="2:27" x14ac:dyDescent="0.25">
      <c r="B8" s="4" t="str">
        <f>TEXT(C4+4,"ddd")</f>
        <v>fr</v>
      </c>
      <c r="C8" s="5">
        <f t="shared" ref="C8:C19" si="6">C7+1</f>
        <v>43287</v>
      </c>
      <c r="D8" s="6">
        <v>775</v>
      </c>
      <c r="E8" s="6">
        <v>2000</v>
      </c>
      <c r="F8" s="6"/>
      <c r="G8" s="6"/>
      <c r="H8" s="7">
        <v>1175</v>
      </c>
      <c r="I8" s="11">
        <f t="shared" si="3"/>
        <v>1175</v>
      </c>
      <c r="J8" s="9">
        <f t="shared" si="1"/>
        <v>200</v>
      </c>
      <c r="K8" s="9">
        <f t="shared" si="2"/>
        <v>25</v>
      </c>
      <c r="L8" s="9">
        <f t="shared" si="4"/>
        <v>175</v>
      </c>
      <c r="M8" s="9">
        <v>0</v>
      </c>
      <c r="N8" s="9">
        <f t="shared" si="0"/>
        <v>0</v>
      </c>
      <c r="O8" s="9">
        <v>0</v>
      </c>
      <c r="P8" s="9">
        <v>0</v>
      </c>
      <c r="Q8" s="13"/>
      <c r="R8" s="13"/>
      <c r="S8" s="13"/>
      <c r="T8" s="13"/>
      <c r="U8" s="14">
        <f t="shared" si="5"/>
        <v>5</v>
      </c>
    </row>
    <row r="9" spans="2:27" x14ac:dyDescent="0.25">
      <c r="B9" s="10" t="str">
        <f>TEXT(C4+5,"ddd")</f>
        <v>lø</v>
      </c>
      <c r="C9" s="12">
        <f t="shared" si="6"/>
        <v>43288</v>
      </c>
      <c r="D9" s="6">
        <v>900</v>
      </c>
      <c r="E9" s="6">
        <v>2400</v>
      </c>
      <c r="F9" s="6"/>
      <c r="G9" s="6"/>
      <c r="H9" s="7">
        <f t="shared" ref="H9:H19" si="7">E9-D9</f>
        <v>1500</v>
      </c>
      <c r="I9" s="11">
        <f t="shared" si="3"/>
        <v>1500</v>
      </c>
      <c r="J9" s="9">
        <v>200</v>
      </c>
      <c r="K9" s="9">
        <v>200</v>
      </c>
      <c r="L9" s="9">
        <v>500</v>
      </c>
      <c r="M9" s="9">
        <v>0</v>
      </c>
      <c r="N9" s="9">
        <f t="shared" si="0"/>
        <v>1500</v>
      </c>
      <c r="O9" s="9">
        <v>0</v>
      </c>
      <c r="P9" s="9">
        <v>0</v>
      </c>
      <c r="Q9" s="13"/>
      <c r="R9" s="13"/>
      <c r="S9" s="13"/>
      <c r="T9" s="13"/>
      <c r="U9" s="14">
        <f t="shared" si="5"/>
        <v>6</v>
      </c>
    </row>
    <row r="10" spans="2:27" x14ac:dyDescent="0.25">
      <c r="B10" s="10" t="str">
        <f>TEXT(C4+6,"ddd")</f>
        <v>sø</v>
      </c>
      <c r="C10" s="5">
        <v>43287</v>
      </c>
      <c r="D10" s="6">
        <v>0</v>
      </c>
      <c r="E10" s="6">
        <v>150</v>
      </c>
      <c r="F10" s="6"/>
      <c r="G10" s="6"/>
      <c r="H10" s="7">
        <f t="shared" si="7"/>
        <v>150</v>
      </c>
      <c r="I10" s="11">
        <f t="shared" si="3"/>
        <v>150</v>
      </c>
      <c r="J10" s="9"/>
      <c r="K10" s="9"/>
      <c r="L10" s="9">
        <v>150</v>
      </c>
      <c r="M10" s="9"/>
      <c r="N10" s="9"/>
      <c r="O10" s="9"/>
      <c r="P10" s="9"/>
      <c r="Q10" s="13"/>
      <c r="R10" s="13"/>
      <c r="S10" s="13"/>
      <c r="T10" s="13"/>
      <c r="U10" s="14"/>
    </row>
    <row r="11" spans="2:27" x14ac:dyDescent="0.25">
      <c r="B11" s="10" t="str">
        <f>TEXT(C4+7,"ddd")</f>
        <v>ma</v>
      </c>
      <c r="C11" s="5">
        <f>C9+1</f>
        <v>43289</v>
      </c>
      <c r="D11" s="6"/>
      <c r="E11" s="6"/>
      <c r="F11" s="6"/>
      <c r="G11" s="6"/>
      <c r="H11" s="7">
        <f t="shared" si="7"/>
        <v>0</v>
      </c>
      <c r="I11" s="11">
        <f t="shared" si="3"/>
        <v>0</v>
      </c>
      <c r="J11" s="9">
        <f t="shared" si="1"/>
        <v>0</v>
      </c>
      <c r="K11" s="9">
        <f t="shared" si="2"/>
        <v>0</v>
      </c>
      <c r="L11" s="9">
        <v>0</v>
      </c>
      <c r="M11" s="9">
        <v>0</v>
      </c>
      <c r="N11" s="9">
        <f t="shared" si="0"/>
        <v>0</v>
      </c>
      <c r="O11" s="9">
        <v>0</v>
      </c>
      <c r="P11" s="9">
        <v>0</v>
      </c>
      <c r="Q11" s="13"/>
      <c r="R11" s="13"/>
      <c r="S11" s="13"/>
      <c r="T11" s="13"/>
      <c r="U11" s="14">
        <f t="shared" si="5"/>
        <v>7</v>
      </c>
    </row>
    <row r="12" spans="2:27" x14ac:dyDescent="0.25">
      <c r="B12" s="4" t="str">
        <f>TEXT(C4+8,"ddd")</f>
        <v>ti</v>
      </c>
      <c r="C12" s="5">
        <f>C10+1</f>
        <v>43288</v>
      </c>
      <c r="D12" s="6"/>
      <c r="E12" s="6">
        <v>0</v>
      </c>
      <c r="F12" s="6"/>
      <c r="G12" s="6"/>
      <c r="H12" s="7">
        <f t="shared" si="7"/>
        <v>0</v>
      </c>
      <c r="I12" s="11">
        <f t="shared" si="3"/>
        <v>0</v>
      </c>
      <c r="J12" s="9">
        <f t="shared" si="1"/>
        <v>0</v>
      </c>
      <c r="K12" s="9">
        <f t="shared" si="2"/>
        <v>0</v>
      </c>
      <c r="L12" s="9">
        <f t="shared" si="4"/>
        <v>0</v>
      </c>
      <c r="M12" s="9">
        <v>0</v>
      </c>
      <c r="N12" s="9">
        <f t="shared" si="0"/>
        <v>0</v>
      </c>
      <c r="O12" s="9">
        <v>0</v>
      </c>
      <c r="P12" s="9">
        <v>0</v>
      </c>
      <c r="Q12" s="13"/>
      <c r="R12" s="13"/>
      <c r="S12" s="13"/>
      <c r="T12" s="13"/>
      <c r="U12" s="14">
        <f t="shared" si="5"/>
        <v>6</v>
      </c>
    </row>
    <row r="13" spans="2:27" x14ac:dyDescent="0.25">
      <c r="B13" s="4" t="str">
        <f>TEXT(C4+9,"ddd")</f>
        <v>on</v>
      </c>
      <c r="C13" s="5">
        <f t="shared" si="6"/>
        <v>43289</v>
      </c>
      <c r="D13" s="6"/>
      <c r="E13" s="6">
        <v>0</v>
      </c>
      <c r="F13" s="6"/>
      <c r="G13" s="6"/>
      <c r="H13" s="7">
        <f t="shared" si="7"/>
        <v>0</v>
      </c>
      <c r="I13" s="11">
        <f t="shared" si="3"/>
        <v>0</v>
      </c>
      <c r="J13" s="9">
        <f t="shared" si="1"/>
        <v>0</v>
      </c>
      <c r="K13" s="9">
        <f t="shared" si="2"/>
        <v>0</v>
      </c>
      <c r="L13" s="9">
        <f t="shared" si="4"/>
        <v>0</v>
      </c>
      <c r="M13" s="9">
        <v>0</v>
      </c>
      <c r="N13" s="9">
        <f t="shared" si="0"/>
        <v>0</v>
      </c>
      <c r="O13" s="9">
        <v>0</v>
      </c>
      <c r="P13" s="9">
        <v>0</v>
      </c>
      <c r="Q13" s="13"/>
      <c r="R13" s="13"/>
      <c r="S13" s="13"/>
      <c r="T13" s="13"/>
      <c r="U13" s="14">
        <f t="shared" si="5"/>
        <v>7</v>
      </c>
    </row>
    <row r="14" spans="2:27" x14ac:dyDescent="0.25">
      <c r="B14" s="4" t="str">
        <f>TEXT(C4+10,"ddd")</f>
        <v>to</v>
      </c>
      <c r="C14" s="5">
        <f t="shared" si="6"/>
        <v>43290</v>
      </c>
      <c r="D14" s="6"/>
      <c r="E14" s="6">
        <v>0</v>
      </c>
      <c r="F14" s="6"/>
      <c r="G14" s="6"/>
      <c r="H14" s="7">
        <f t="shared" si="7"/>
        <v>0</v>
      </c>
      <c r="I14" s="11">
        <f t="shared" si="3"/>
        <v>0</v>
      </c>
      <c r="J14" s="9">
        <f t="shared" si="1"/>
        <v>0</v>
      </c>
      <c r="K14" s="9">
        <f t="shared" si="2"/>
        <v>0</v>
      </c>
      <c r="L14" s="9">
        <f t="shared" si="4"/>
        <v>0</v>
      </c>
      <c r="M14" s="9">
        <v>0</v>
      </c>
      <c r="N14" s="9">
        <f t="shared" si="0"/>
        <v>0</v>
      </c>
      <c r="O14" s="9">
        <v>0</v>
      </c>
      <c r="P14" s="9">
        <v>0</v>
      </c>
      <c r="Q14" s="13"/>
      <c r="R14" s="13"/>
      <c r="S14" s="13"/>
      <c r="T14" s="13"/>
      <c r="U14" s="14">
        <f t="shared" si="5"/>
        <v>1</v>
      </c>
    </row>
    <row r="15" spans="2:27" x14ac:dyDescent="0.25">
      <c r="B15" s="4" t="str">
        <f>TEXT(C4+11,"ddd")</f>
        <v>fr</v>
      </c>
      <c r="C15" s="5">
        <f t="shared" si="6"/>
        <v>43291</v>
      </c>
      <c r="D15" s="6"/>
      <c r="E15" s="6">
        <v>0</v>
      </c>
      <c r="F15" s="6"/>
      <c r="G15" s="6"/>
      <c r="H15" s="7">
        <f t="shared" si="7"/>
        <v>0</v>
      </c>
      <c r="I15" s="11">
        <f t="shared" si="3"/>
        <v>0</v>
      </c>
      <c r="J15" s="9">
        <f t="shared" si="1"/>
        <v>0</v>
      </c>
      <c r="K15" s="9">
        <f t="shared" si="2"/>
        <v>0</v>
      </c>
      <c r="L15" s="9">
        <f t="shared" si="4"/>
        <v>0</v>
      </c>
      <c r="M15" s="9">
        <v>0</v>
      </c>
      <c r="N15" s="9">
        <f t="shared" si="0"/>
        <v>0</v>
      </c>
      <c r="O15" s="9">
        <v>0</v>
      </c>
      <c r="P15" s="9">
        <v>0</v>
      </c>
      <c r="Q15" s="13"/>
      <c r="R15" s="13"/>
      <c r="S15" s="13"/>
      <c r="T15" s="13"/>
      <c r="U15" s="14">
        <f t="shared" si="5"/>
        <v>2</v>
      </c>
    </row>
    <row r="16" spans="2:27" x14ac:dyDescent="0.25">
      <c r="B16" s="4" t="str">
        <f>TEXT(C4+12,"ddd")</f>
        <v>lø</v>
      </c>
      <c r="C16" s="5">
        <f t="shared" si="6"/>
        <v>43292</v>
      </c>
      <c r="D16" s="6"/>
      <c r="E16" s="6">
        <v>0</v>
      </c>
      <c r="F16" s="6"/>
      <c r="G16" s="6"/>
      <c r="H16" s="7">
        <f t="shared" si="7"/>
        <v>0</v>
      </c>
      <c r="I16" s="11">
        <f t="shared" si="3"/>
        <v>0</v>
      </c>
      <c r="J16" s="9">
        <f t="shared" si="1"/>
        <v>0</v>
      </c>
      <c r="K16" s="9">
        <f t="shared" si="2"/>
        <v>0</v>
      </c>
      <c r="L16" s="9">
        <f t="shared" si="4"/>
        <v>0</v>
      </c>
      <c r="M16" s="9">
        <v>0</v>
      </c>
      <c r="N16" s="9">
        <f t="shared" si="0"/>
        <v>0</v>
      </c>
      <c r="O16" s="9">
        <v>0</v>
      </c>
      <c r="P16" s="9">
        <v>0</v>
      </c>
      <c r="Q16" s="13"/>
      <c r="R16" s="13"/>
      <c r="S16" s="13"/>
      <c r="T16" s="13"/>
      <c r="U16" s="14">
        <f t="shared" si="5"/>
        <v>3</v>
      </c>
    </row>
    <row r="17" spans="2:21" x14ac:dyDescent="0.25">
      <c r="B17" s="4" t="str">
        <f>TEXT(C4+13,"ddd")</f>
        <v>sø</v>
      </c>
      <c r="C17" s="5">
        <f t="shared" si="6"/>
        <v>43293</v>
      </c>
      <c r="D17" s="6"/>
      <c r="E17" s="6">
        <v>0</v>
      </c>
      <c r="F17" s="6"/>
      <c r="G17" s="6"/>
      <c r="H17" s="7">
        <f t="shared" si="7"/>
        <v>0</v>
      </c>
      <c r="I17" s="11">
        <f t="shared" si="3"/>
        <v>0</v>
      </c>
      <c r="J17" s="9">
        <f t="shared" si="1"/>
        <v>0</v>
      </c>
      <c r="K17" s="9">
        <f t="shared" si="2"/>
        <v>0</v>
      </c>
      <c r="L17" s="9">
        <f t="shared" si="4"/>
        <v>0</v>
      </c>
      <c r="M17" s="9">
        <v>0</v>
      </c>
      <c r="N17" s="9">
        <f t="shared" si="0"/>
        <v>0</v>
      </c>
      <c r="O17" s="9">
        <v>0</v>
      </c>
      <c r="P17" s="9">
        <v>0</v>
      </c>
      <c r="Q17" s="13"/>
      <c r="R17" s="13"/>
      <c r="S17" s="13"/>
      <c r="T17" s="13"/>
      <c r="U17" s="14">
        <f t="shared" si="5"/>
        <v>4</v>
      </c>
    </row>
    <row r="18" spans="2:21" x14ac:dyDescent="0.25">
      <c r="B18" s="4" t="str">
        <f>TEXT(C4+14,"ddd")</f>
        <v>ma</v>
      </c>
      <c r="C18" s="5">
        <f t="shared" si="6"/>
        <v>43294</v>
      </c>
      <c r="D18" s="6"/>
      <c r="E18" s="6">
        <v>0</v>
      </c>
      <c r="F18" s="6"/>
      <c r="G18" s="6"/>
      <c r="H18" s="7">
        <f t="shared" si="7"/>
        <v>0</v>
      </c>
      <c r="I18" s="11">
        <f t="shared" si="3"/>
        <v>0</v>
      </c>
      <c r="J18" s="9">
        <f t="shared" si="1"/>
        <v>0</v>
      </c>
      <c r="K18" s="9">
        <f t="shared" si="2"/>
        <v>0</v>
      </c>
      <c r="L18" s="9">
        <f t="shared" si="4"/>
        <v>0</v>
      </c>
      <c r="M18" s="9">
        <v>0</v>
      </c>
      <c r="N18" s="9">
        <f t="shared" si="0"/>
        <v>0</v>
      </c>
      <c r="O18" s="9">
        <v>0</v>
      </c>
      <c r="P18" s="9">
        <v>0</v>
      </c>
      <c r="Q18" s="13"/>
      <c r="R18" s="13"/>
      <c r="S18" s="13"/>
      <c r="T18" s="13"/>
      <c r="U18" s="14">
        <f t="shared" si="5"/>
        <v>5</v>
      </c>
    </row>
    <row r="19" spans="2:21" x14ac:dyDescent="0.25">
      <c r="B19" s="4" t="str">
        <f>TEXT(C4+15,"ddd")</f>
        <v>ti</v>
      </c>
      <c r="C19" s="5">
        <f t="shared" si="6"/>
        <v>43295</v>
      </c>
      <c r="D19" s="6"/>
      <c r="E19" s="6">
        <v>0</v>
      </c>
      <c r="F19" s="6"/>
      <c r="G19" s="6"/>
      <c r="H19" s="7">
        <f t="shared" si="7"/>
        <v>0</v>
      </c>
      <c r="I19" s="11">
        <f t="shared" si="3"/>
        <v>0</v>
      </c>
      <c r="J19" s="9">
        <f t="shared" si="1"/>
        <v>0</v>
      </c>
      <c r="K19" s="9">
        <f t="shared" si="2"/>
        <v>0</v>
      </c>
      <c r="L19" s="9">
        <f t="shared" si="4"/>
        <v>0</v>
      </c>
      <c r="M19" s="9">
        <v>0</v>
      </c>
      <c r="N19" s="9">
        <f t="shared" si="0"/>
        <v>0</v>
      </c>
      <c r="O19" s="9">
        <v>0</v>
      </c>
      <c r="P19" s="9">
        <v>0</v>
      </c>
      <c r="Q19" s="13"/>
      <c r="R19" s="13"/>
      <c r="S19" s="13"/>
      <c r="T19" s="13"/>
      <c r="U19" s="14">
        <f t="shared" si="5"/>
        <v>6</v>
      </c>
    </row>
    <row r="22" spans="2:21" x14ac:dyDescent="0.25">
      <c r="B22" t="s">
        <v>5</v>
      </c>
    </row>
    <row r="23" spans="2:21" x14ac:dyDescent="0.25">
      <c r="B23" t="s">
        <v>4</v>
      </c>
    </row>
    <row r="24" spans="2:21" x14ac:dyDescent="0.25">
      <c r="B24" t="s">
        <v>6</v>
      </c>
    </row>
    <row r="25" spans="2:21" x14ac:dyDescent="0.25">
      <c r="B25" t="s">
        <v>7</v>
      </c>
    </row>
    <row r="26" spans="2:21" x14ac:dyDescent="0.25">
      <c r="B26" t="s">
        <v>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Lind</dc:creator>
  <cp:lastModifiedBy>Bjarne Hansen</cp:lastModifiedBy>
  <dcterms:created xsi:type="dcterms:W3CDTF">2018-07-14T20:52:01Z</dcterms:created>
  <dcterms:modified xsi:type="dcterms:W3CDTF">2018-07-15T07:43:26Z</dcterms:modified>
</cp:coreProperties>
</file>