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240" yWindow="180" windowWidth="20115" windowHeight="7890"/>
  </bookViews>
  <sheets>
    <sheet name="VOX" sheetId="2" r:id="rId1"/>
    <sheet name="data" sheetId="1" r:id="rId2"/>
  </sheets>
  <definedNames>
    <definedName name="_xlnm._FilterDatabase" localSheetId="1" hidden="1">data!$C$88:$R$90</definedName>
    <definedName name="Degree_35">data!$C$57:$R$58</definedName>
    <definedName name="Degree375">data!$C$61:$R$62</definedName>
    <definedName name="Degree40">data!$C$65:$R$66</definedName>
    <definedName name="Degree425">data!$C$69:$R$70</definedName>
    <definedName name="Degree45">data!$C$73:$R$74</definedName>
    <definedName name="Degree475">data!$C$77:$R$78</definedName>
    <definedName name="Degree50">data!$C$81:$R$82</definedName>
    <definedName name="Degree525">data!$C$85:$R$86</definedName>
    <definedName name="Degree55">data!$C$89:$R$90</definedName>
  </definedNames>
  <calcPr calcId="145621"/>
</workbook>
</file>

<file path=xl/calcChain.xml><?xml version="1.0" encoding="utf-8"?>
<calcChain xmlns="http://schemas.openxmlformats.org/spreadsheetml/2006/main">
  <c r="J85" i="2" l="1"/>
  <c r="K85" i="2" s="1"/>
  <c r="L85" i="2" s="1"/>
  <c r="M85" i="2" s="1"/>
  <c r="N85" i="2" s="1"/>
  <c r="D85" i="2"/>
  <c r="E85" i="2" s="1"/>
  <c r="F85" i="2" s="1"/>
  <c r="G85" i="2" s="1"/>
  <c r="H85" i="2" s="1"/>
  <c r="H46" i="2" s="1"/>
  <c r="J84" i="2"/>
  <c r="K84" i="2" s="1"/>
  <c r="D84" i="2"/>
  <c r="D45" i="2" s="1"/>
  <c r="J83" i="2"/>
  <c r="K83" i="2" s="1"/>
  <c r="L83" i="2" s="1"/>
  <c r="M83" i="2" s="1"/>
  <c r="N83" i="2" s="1"/>
  <c r="N44" i="2" s="1"/>
  <c r="D83" i="2"/>
  <c r="E83" i="2" s="1"/>
  <c r="F83" i="2" s="1"/>
  <c r="G83" i="2" s="1"/>
  <c r="H83" i="2" s="1"/>
  <c r="H44" i="2" s="1"/>
  <c r="J81" i="2"/>
  <c r="K81" i="2" s="1"/>
  <c r="L81" i="2" s="1"/>
  <c r="M81" i="2" s="1"/>
  <c r="N81" i="2" s="1"/>
  <c r="D81" i="2"/>
  <c r="E81" i="2" s="1"/>
  <c r="F81" i="2" s="1"/>
  <c r="G81" i="2" s="1"/>
  <c r="H81" i="2" s="1"/>
  <c r="H42" i="2" s="1"/>
  <c r="J80" i="2"/>
  <c r="K80" i="2" s="1"/>
  <c r="L80" i="2" s="1"/>
  <c r="M80" i="2" s="1"/>
  <c r="N80" i="2" s="1"/>
  <c r="N41" i="2" s="1"/>
  <c r="D80" i="2"/>
  <c r="E80" i="2" s="1"/>
  <c r="F80" i="2" s="1"/>
  <c r="G80" i="2" s="1"/>
  <c r="H80" i="2" s="1"/>
  <c r="H41" i="2" s="1"/>
  <c r="J79" i="2"/>
  <c r="K79" i="2" s="1"/>
  <c r="L79" i="2" s="1"/>
  <c r="M79" i="2" s="1"/>
  <c r="N79" i="2" s="1"/>
  <c r="N40" i="2" s="1"/>
  <c r="D79" i="2"/>
  <c r="E79" i="2" s="1"/>
  <c r="F79" i="2" s="1"/>
  <c r="G79" i="2" s="1"/>
  <c r="H79" i="2" s="1"/>
  <c r="H40" i="2" s="1"/>
  <c r="J77" i="2"/>
  <c r="K77" i="2" s="1"/>
  <c r="L77" i="2" s="1"/>
  <c r="M77" i="2" s="1"/>
  <c r="N77" i="2" s="1"/>
  <c r="D77" i="2"/>
  <c r="E77" i="2" s="1"/>
  <c r="F77" i="2" s="1"/>
  <c r="G77" i="2" s="1"/>
  <c r="H77" i="2" s="1"/>
  <c r="H38" i="2" s="1"/>
  <c r="J76" i="2"/>
  <c r="K76" i="2" s="1"/>
  <c r="L76" i="2" s="1"/>
  <c r="M76" i="2" s="1"/>
  <c r="N76" i="2" s="1"/>
  <c r="N37" i="2" s="1"/>
  <c r="D76" i="2"/>
  <c r="E76" i="2" s="1"/>
  <c r="F76" i="2" s="1"/>
  <c r="G76" i="2" s="1"/>
  <c r="H76" i="2" s="1"/>
  <c r="H37" i="2" s="1"/>
  <c r="J75" i="2"/>
  <c r="K75" i="2" s="1"/>
  <c r="L75" i="2" s="1"/>
  <c r="M75" i="2" s="1"/>
  <c r="N75" i="2" s="1"/>
  <c r="N36" i="2" s="1"/>
  <c r="D75" i="2"/>
  <c r="E75" i="2" s="1"/>
  <c r="F75" i="2" s="1"/>
  <c r="G75" i="2" s="1"/>
  <c r="H75" i="2" s="1"/>
  <c r="H36" i="2" s="1"/>
  <c r="J73" i="2"/>
  <c r="K73" i="2" s="1"/>
  <c r="L73" i="2" s="1"/>
  <c r="M73" i="2" s="1"/>
  <c r="N73" i="2" s="1"/>
  <c r="D73" i="2"/>
  <c r="E73" i="2" s="1"/>
  <c r="F73" i="2" s="1"/>
  <c r="G73" i="2" s="1"/>
  <c r="H73" i="2" s="1"/>
  <c r="H34" i="2" s="1"/>
  <c r="J72" i="2"/>
  <c r="K72" i="2" s="1"/>
  <c r="L72" i="2" s="1"/>
  <c r="M72" i="2" s="1"/>
  <c r="N72" i="2" s="1"/>
  <c r="N33" i="2" s="1"/>
  <c r="D72" i="2"/>
  <c r="E72" i="2" s="1"/>
  <c r="F72" i="2" s="1"/>
  <c r="G72" i="2" s="1"/>
  <c r="H72" i="2" s="1"/>
  <c r="H33" i="2" s="1"/>
  <c r="J71" i="2"/>
  <c r="K71" i="2" s="1"/>
  <c r="L71" i="2" s="1"/>
  <c r="M71" i="2" s="1"/>
  <c r="N71" i="2" s="1"/>
  <c r="N32" i="2" s="1"/>
  <c r="D71" i="2"/>
  <c r="E71" i="2" s="1"/>
  <c r="F71" i="2" s="1"/>
  <c r="G71" i="2" s="1"/>
  <c r="H71" i="2" s="1"/>
  <c r="H32" i="2" s="1"/>
  <c r="J69" i="2"/>
  <c r="K69" i="2" s="1"/>
  <c r="L69" i="2" s="1"/>
  <c r="M69" i="2" s="1"/>
  <c r="N69" i="2" s="1"/>
  <c r="D69" i="2"/>
  <c r="E69" i="2" s="1"/>
  <c r="F69" i="2" s="1"/>
  <c r="G69" i="2" s="1"/>
  <c r="H69" i="2" s="1"/>
  <c r="H30" i="2" s="1"/>
  <c r="J68" i="2"/>
  <c r="K68" i="2" s="1"/>
  <c r="L68" i="2" s="1"/>
  <c r="M68" i="2" s="1"/>
  <c r="N68" i="2" s="1"/>
  <c r="N29" i="2" s="1"/>
  <c r="D68" i="2"/>
  <c r="E68" i="2" s="1"/>
  <c r="F68" i="2" s="1"/>
  <c r="G68" i="2" s="1"/>
  <c r="H68" i="2" s="1"/>
  <c r="H29" i="2" s="1"/>
  <c r="J67" i="2"/>
  <c r="K67" i="2" s="1"/>
  <c r="L67" i="2" s="1"/>
  <c r="M67" i="2" s="1"/>
  <c r="N67" i="2" s="1"/>
  <c r="N28" i="2" s="1"/>
  <c r="D67" i="2"/>
  <c r="E67" i="2" s="1"/>
  <c r="F67" i="2" s="1"/>
  <c r="G67" i="2" s="1"/>
  <c r="H67" i="2" s="1"/>
  <c r="H28" i="2" s="1"/>
  <c r="J65" i="2"/>
  <c r="K65" i="2" s="1"/>
  <c r="L65" i="2" s="1"/>
  <c r="M65" i="2" s="1"/>
  <c r="N65" i="2" s="1"/>
  <c r="D65" i="2"/>
  <c r="E65" i="2" s="1"/>
  <c r="F65" i="2" s="1"/>
  <c r="G65" i="2" s="1"/>
  <c r="H65" i="2" s="1"/>
  <c r="H26" i="2" s="1"/>
  <c r="J64" i="2"/>
  <c r="K64" i="2" s="1"/>
  <c r="L64" i="2" s="1"/>
  <c r="M64" i="2" s="1"/>
  <c r="N64" i="2" s="1"/>
  <c r="N25" i="2" s="1"/>
  <c r="D64" i="2"/>
  <c r="E64" i="2" s="1"/>
  <c r="F64" i="2" s="1"/>
  <c r="G64" i="2" s="1"/>
  <c r="H64" i="2" s="1"/>
  <c r="H25" i="2" s="1"/>
  <c r="J63" i="2"/>
  <c r="K63" i="2" s="1"/>
  <c r="L63" i="2" s="1"/>
  <c r="M63" i="2" s="1"/>
  <c r="N63" i="2" s="1"/>
  <c r="N24" i="2" s="1"/>
  <c r="D63" i="2"/>
  <c r="E63" i="2" s="1"/>
  <c r="F63" i="2" s="1"/>
  <c r="G63" i="2" s="1"/>
  <c r="H63" i="2" s="1"/>
  <c r="H24" i="2" s="1"/>
  <c r="J61" i="2"/>
  <c r="K61" i="2" s="1"/>
  <c r="L61" i="2" s="1"/>
  <c r="M61" i="2" s="1"/>
  <c r="N61" i="2" s="1"/>
  <c r="D61" i="2"/>
  <c r="E61" i="2" s="1"/>
  <c r="F61" i="2" s="1"/>
  <c r="G61" i="2" s="1"/>
  <c r="H61" i="2" s="1"/>
  <c r="H22" i="2" s="1"/>
  <c r="J60" i="2"/>
  <c r="K60" i="2" s="1"/>
  <c r="L60" i="2" s="1"/>
  <c r="M60" i="2" s="1"/>
  <c r="N60" i="2" s="1"/>
  <c r="N21" i="2" s="1"/>
  <c r="D60" i="2"/>
  <c r="E60" i="2" s="1"/>
  <c r="F60" i="2" s="1"/>
  <c r="G60" i="2" s="1"/>
  <c r="H60" i="2" s="1"/>
  <c r="H21" i="2" s="1"/>
  <c r="J59" i="2"/>
  <c r="K59" i="2" s="1"/>
  <c r="L59" i="2" s="1"/>
  <c r="M59" i="2" s="1"/>
  <c r="N59" i="2" s="1"/>
  <c r="N20" i="2" s="1"/>
  <c r="D59" i="2"/>
  <c r="E59" i="2" s="1"/>
  <c r="F59" i="2" s="1"/>
  <c r="G59" i="2" s="1"/>
  <c r="H59" i="2" s="1"/>
  <c r="H20" i="2" s="1"/>
  <c r="J57" i="2"/>
  <c r="K57" i="2" s="1"/>
  <c r="L57" i="2" s="1"/>
  <c r="M57" i="2" s="1"/>
  <c r="N57" i="2" s="1"/>
  <c r="D57" i="2"/>
  <c r="E57" i="2" s="1"/>
  <c r="F57" i="2" s="1"/>
  <c r="G57" i="2" s="1"/>
  <c r="H57" i="2" s="1"/>
  <c r="H18" i="2" s="1"/>
  <c r="J56" i="2"/>
  <c r="K56" i="2" s="1"/>
  <c r="L56" i="2" s="1"/>
  <c r="M56" i="2" s="1"/>
  <c r="N56" i="2" s="1"/>
  <c r="N17" i="2" s="1"/>
  <c r="D56" i="2"/>
  <c r="E56" i="2" s="1"/>
  <c r="F56" i="2" s="1"/>
  <c r="G56" i="2" s="1"/>
  <c r="H56" i="2" s="1"/>
  <c r="H17" i="2" s="1"/>
  <c r="J55" i="2"/>
  <c r="K55" i="2" s="1"/>
  <c r="L55" i="2" s="1"/>
  <c r="M55" i="2" s="1"/>
  <c r="N55" i="2" s="1"/>
  <c r="N16" i="2" s="1"/>
  <c r="D55" i="2"/>
  <c r="E55" i="2" s="1"/>
  <c r="F55" i="2" s="1"/>
  <c r="G55" i="2" s="1"/>
  <c r="H55" i="2" s="1"/>
  <c r="H16" i="2" s="1"/>
  <c r="J53" i="2"/>
  <c r="K53" i="2" s="1"/>
  <c r="L53" i="2" s="1"/>
  <c r="M53" i="2" s="1"/>
  <c r="N53" i="2" s="1"/>
  <c r="D53" i="2"/>
  <c r="E53" i="2" s="1"/>
  <c r="F53" i="2" s="1"/>
  <c r="G53" i="2" s="1"/>
  <c r="H53" i="2" s="1"/>
  <c r="H14" i="2" s="1"/>
  <c r="J52" i="2"/>
  <c r="K52" i="2" s="1"/>
  <c r="L52" i="2" s="1"/>
  <c r="M52" i="2" s="1"/>
  <c r="N52" i="2" s="1"/>
  <c r="N13" i="2" s="1"/>
  <c r="D52" i="2"/>
  <c r="E52" i="2" s="1"/>
  <c r="F52" i="2" s="1"/>
  <c r="G52" i="2" s="1"/>
  <c r="H52" i="2" s="1"/>
  <c r="H13" i="2" s="1"/>
  <c r="J51" i="2"/>
  <c r="K51" i="2" s="1"/>
  <c r="L51" i="2" s="1"/>
  <c r="M51" i="2" s="1"/>
  <c r="N51" i="2" s="1"/>
  <c r="N12" i="2" s="1"/>
  <c r="D51" i="2"/>
  <c r="E51" i="2" s="1"/>
  <c r="F51" i="2" s="1"/>
  <c r="G51" i="2" s="1"/>
  <c r="H51" i="2" s="1"/>
  <c r="H12" i="2" s="1"/>
  <c r="P3" i="2"/>
  <c r="P4" i="2"/>
  <c r="G4" i="2"/>
  <c r="M28" i="2" l="1"/>
  <c r="L28" i="2"/>
  <c r="N46" i="2"/>
  <c r="N42" i="2"/>
  <c r="N38" i="2"/>
  <c r="N30" i="2"/>
  <c r="N26" i="2"/>
  <c r="N22" i="2"/>
  <c r="N18" i="2"/>
  <c r="N14" i="2"/>
  <c r="L29" i="2"/>
  <c r="M29" i="2"/>
  <c r="L40" i="2"/>
  <c r="M40" i="2"/>
  <c r="E40" i="2"/>
  <c r="D29" i="2"/>
  <c r="L44" i="2"/>
  <c r="M36" i="2"/>
  <c r="J21" i="2"/>
  <c r="G26" i="2"/>
  <c r="D34" i="2"/>
  <c r="K21" i="2"/>
  <c r="M24" i="2"/>
  <c r="M30" i="2"/>
  <c r="M32" i="2"/>
  <c r="L41" i="2"/>
  <c r="D26" i="2"/>
  <c r="D20" i="2"/>
  <c r="D32" i="2"/>
  <c r="D37" i="2"/>
  <c r="E16" i="2"/>
  <c r="D36" i="2"/>
  <c r="G37" i="2"/>
  <c r="D42" i="2"/>
  <c r="M21" i="2"/>
  <c r="G21" i="2"/>
  <c r="L24" i="2"/>
  <c r="L30" i="2"/>
  <c r="L32" i="2"/>
  <c r="L36" i="2"/>
  <c r="D40" i="2"/>
  <c r="K41" i="2"/>
  <c r="D46" i="2"/>
  <c r="D25" i="2"/>
  <c r="D41" i="2"/>
  <c r="E46" i="2"/>
  <c r="M41" i="2"/>
  <c r="K20" i="2"/>
  <c r="G46" i="2"/>
  <c r="G32" i="2"/>
  <c r="M20" i="2"/>
  <c r="D30" i="2"/>
  <c r="G16" i="2"/>
  <c r="L25" i="2"/>
  <c r="L26" i="2"/>
  <c r="J30" i="2"/>
  <c r="J32" i="2"/>
  <c r="J36" i="2"/>
  <c r="E38" i="2"/>
  <c r="E41" i="2"/>
  <c r="M44" i="2"/>
  <c r="J20" i="2"/>
  <c r="F46" i="2"/>
  <c r="L20" i="2"/>
  <c r="L21" i="2"/>
  <c r="J25" i="2"/>
  <c r="J26" i="2"/>
  <c r="F16" i="2"/>
  <c r="K25" i="2"/>
  <c r="K26" i="2"/>
  <c r="E36" i="2"/>
  <c r="G42" i="2"/>
  <c r="K16" i="2"/>
  <c r="D21" i="2"/>
  <c r="D24" i="2"/>
  <c r="M25" i="2"/>
  <c r="M26" i="2"/>
  <c r="K30" i="2"/>
  <c r="K32" i="2"/>
  <c r="K36" i="2"/>
  <c r="J41" i="2"/>
  <c r="E44" i="2"/>
  <c r="J45" i="2"/>
  <c r="K34" i="2"/>
  <c r="L84" i="2"/>
  <c r="K45" i="2"/>
  <c r="E33" i="2"/>
  <c r="F44" i="2"/>
  <c r="G28" i="2"/>
  <c r="J37" i="2"/>
  <c r="J42" i="2"/>
  <c r="L46" i="2"/>
  <c r="G17" i="2"/>
  <c r="L12" i="2"/>
  <c r="E20" i="2"/>
  <c r="J22" i="2"/>
  <c r="J28" i="2"/>
  <c r="L37" i="2"/>
  <c r="G40" i="2"/>
  <c r="L42" i="2"/>
  <c r="K33" i="2"/>
  <c r="F36" i="2"/>
  <c r="M37" i="2"/>
  <c r="K38" i="2"/>
  <c r="F41" i="2"/>
  <c r="M14" i="2"/>
  <c r="L16" i="2"/>
  <c r="G20" i="2"/>
  <c r="E21" i="2"/>
  <c r="L22" i="2"/>
  <c r="J24" i="2"/>
  <c r="G25" i="2"/>
  <c r="E26" i="2"/>
  <c r="J29" i="2"/>
  <c r="G30" i="2"/>
  <c r="E32" i="2"/>
  <c r="L33" i="2"/>
  <c r="J34" i="2"/>
  <c r="G36" i="2"/>
  <c r="E37" i="2"/>
  <c r="L38" i="2"/>
  <c r="J40" i="2"/>
  <c r="G41" i="2"/>
  <c r="E42" i="2"/>
  <c r="J44" i="2"/>
  <c r="E28" i="2"/>
  <c r="J46" i="2"/>
  <c r="L17" i="2"/>
  <c r="F22" i="2"/>
  <c r="K46" i="2"/>
  <c r="J12" i="2"/>
  <c r="E24" i="2"/>
  <c r="E84" i="2"/>
  <c r="G24" i="2"/>
  <c r="G29" i="2"/>
  <c r="E30" i="2"/>
  <c r="J33" i="2"/>
  <c r="J38" i="2"/>
  <c r="L13" i="2"/>
  <c r="F20" i="2"/>
  <c r="K22" i="2"/>
  <c r="F25" i="2"/>
  <c r="K28" i="2"/>
  <c r="F30" i="2"/>
  <c r="M42" i="2"/>
  <c r="D16" i="2"/>
  <c r="M16" i="2"/>
  <c r="F21" i="2"/>
  <c r="D22" i="2"/>
  <c r="M22" i="2"/>
  <c r="K24" i="2"/>
  <c r="F26" i="2"/>
  <c r="D28" i="2"/>
  <c r="K29" i="2"/>
  <c r="F32" i="2"/>
  <c r="D33" i="2"/>
  <c r="M33" i="2"/>
  <c r="F37" i="2"/>
  <c r="D38" i="2"/>
  <c r="M38" i="2"/>
  <c r="K40" i="2"/>
  <c r="F42" i="2"/>
  <c r="D44" i="2"/>
  <c r="K44" i="2"/>
  <c r="F33" i="2"/>
  <c r="F38" i="2"/>
  <c r="E34" i="2"/>
  <c r="G38" i="2"/>
  <c r="F24" i="2"/>
  <c r="F29" i="2"/>
  <c r="F34" i="2"/>
  <c r="K37" i="2"/>
  <c r="F40" i="2"/>
  <c r="K42" i="2"/>
  <c r="M46" i="2"/>
  <c r="E22" i="2"/>
  <c r="F28" i="2"/>
  <c r="G22" i="2"/>
  <c r="E29" i="2"/>
  <c r="G33" i="2"/>
  <c r="G44" i="2"/>
  <c r="K12" i="2"/>
  <c r="E25" i="2"/>
  <c r="G34" i="2"/>
  <c r="E13" i="2"/>
  <c r="F14" i="2"/>
  <c r="J13" i="2"/>
  <c r="E17" i="2"/>
  <c r="D13" i="2"/>
  <c r="G14" i="2"/>
  <c r="K13" i="2"/>
  <c r="F17" i="2"/>
  <c r="J16" i="2"/>
  <c r="M17" i="2"/>
  <c r="M13" i="2"/>
  <c r="D18" i="2"/>
  <c r="J14" i="2"/>
  <c r="E18" i="2"/>
  <c r="L18" i="2"/>
  <c r="G13" i="2"/>
  <c r="K18" i="2"/>
  <c r="F12" i="2"/>
  <c r="D14" i="2"/>
  <c r="M12" i="2"/>
  <c r="K14" i="2"/>
  <c r="F18" i="2"/>
  <c r="J17" i="2"/>
  <c r="M18" i="2"/>
  <c r="F13" i="2"/>
  <c r="J18" i="2"/>
  <c r="E12" i="2"/>
  <c r="G12" i="2"/>
  <c r="E14" i="2"/>
  <c r="L14" i="2"/>
  <c r="D17" i="2"/>
  <c r="G18" i="2"/>
  <c r="K17" i="2"/>
  <c r="D12" i="2"/>
  <c r="AQ16" i="1"/>
  <c r="AZ24" i="1" s="1"/>
  <c r="AZ25" i="1" s="1"/>
  <c r="L34" i="2" l="1"/>
  <c r="F84" i="2"/>
  <c r="E45" i="2"/>
  <c r="M84" i="2"/>
  <c r="L45" i="2"/>
  <c r="V51" i="1"/>
  <c r="V52" i="1" s="1"/>
  <c r="W51" i="1"/>
  <c r="W52" i="1" s="1"/>
  <c r="X51" i="1"/>
  <c r="X52" i="1" s="1"/>
  <c r="Y51" i="1"/>
  <c r="Y52" i="1" s="1"/>
  <c r="Z51" i="1"/>
  <c r="Z52" i="1" s="1"/>
  <c r="AA51" i="1"/>
  <c r="AA52" i="1" s="1"/>
  <c r="AB51" i="1"/>
  <c r="AB52" i="1" s="1"/>
  <c r="AC51" i="1"/>
  <c r="AC52" i="1" s="1"/>
  <c r="U51" i="1"/>
  <c r="U52" i="1" s="1"/>
  <c r="V46" i="1"/>
  <c r="V47" i="1" s="1"/>
  <c r="W46" i="1"/>
  <c r="W47" i="1" s="1"/>
  <c r="X46" i="1"/>
  <c r="X47" i="1" s="1"/>
  <c r="Y46" i="1"/>
  <c r="Y47" i="1" s="1"/>
  <c r="Z46" i="1"/>
  <c r="Z47" i="1" s="1"/>
  <c r="AA46" i="1"/>
  <c r="AA47" i="1" s="1"/>
  <c r="U46" i="1"/>
  <c r="U47" i="1" s="1"/>
  <c r="V41" i="1"/>
  <c r="V42" i="1" s="1"/>
  <c r="W41" i="1"/>
  <c r="W42" i="1" s="1"/>
  <c r="X41" i="1"/>
  <c r="X42" i="1" s="1"/>
  <c r="Y41" i="1"/>
  <c r="Y42" i="1" s="1"/>
  <c r="U41" i="1"/>
  <c r="U42" i="1" s="1"/>
  <c r="V36" i="1"/>
  <c r="V37" i="1" s="1"/>
  <c r="W36" i="1"/>
  <c r="W37" i="1" s="1"/>
  <c r="U36" i="1"/>
  <c r="U37" i="1" s="1"/>
  <c r="N84" i="2" l="1"/>
  <c r="N45" i="2" s="1"/>
  <c r="M45" i="2"/>
  <c r="G84" i="2"/>
  <c r="F45" i="2"/>
  <c r="N34" i="2"/>
  <c r="M34" i="2"/>
  <c r="AQ15" i="1"/>
  <c r="H84" i="2" l="1"/>
  <c r="H45" i="2" s="1"/>
  <c r="G45" i="2"/>
  <c r="AJ50" i="1"/>
  <c r="AI50" i="1"/>
  <c r="AH50" i="1"/>
  <c r="AG50" i="1"/>
  <c r="AF50" i="1"/>
  <c r="AE50" i="1"/>
  <c r="AD50" i="1"/>
  <c r="AJ45" i="1"/>
  <c r="AI45" i="1"/>
  <c r="AH45" i="1"/>
  <c r="AG45" i="1"/>
  <c r="AF45" i="1"/>
  <c r="AE45" i="1"/>
  <c r="AD45" i="1"/>
  <c r="AC45" i="1"/>
  <c r="AB45" i="1"/>
  <c r="AJ40" i="1"/>
  <c r="AI40" i="1"/>
  <c r="AH40" i="1"/>
  <c r="AG40" i="1"/>
  <c r="AF40" i="1"/>
  <c r="AE40" i="1"/>
  <c r="AD40" i="1"/>
  <c r="AC40" i="1"/>
  <c r="AB40" i="1"/>
  <c r="AA40" i="1"/>
  <c r="Z40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U10" i="1"/>
  <c r="AP26" i="1" l="1"/>
  <c r="C11" i="1" l="1"/>
  <c r="U11" i="1" l="1"/>
  <c r="U57" i="1" s="1"/>
  <c r="U58" i="1" s="1"/>
  <c r="U12" i="1"/>
  <c r="C12" i="1"/>
  <c r="R51" i="1"/>
  <c r="R89" i="1" s="1"/>
  <c r="Q51" i="1"/>
  <c r="Q89" i="1" s="1"/>
  <c r="Q90" i="1" s="1"/>
  <c r="P51" i="1"/>
  <c r="P89" i="1" s="1"/>
  <c r="P90" i="1" s="1"/>
  <c r="O51" i="1"/>
  <c r="O89" i="1" s="1"/>
  <c r="N51" i="1"/>
  <c r="N89" i="1" s="1"/>
  <c r="M51" i="1"/>
  <c r="M89" i="1" s="1"/>
  <c r="L51" i="1"/>
  <c r="K51" i="1"/>
  <c r="K89" i="1" s="1"/>
  <c r="J51" i="1"/>
  <c r="J89" i="1" s="1"/>
  <c r="I51" i="1"/>
  <c r="I89" i="1" s="1"/>
  <c r="H51" i="1"/>
  <c r="H89" i="1" s="1"/>
  <c r="G51" i="1"/>
  <c r="G89" i="1" s="1"/>
  <c r="F51" i="1"/>
  <c r="F89" i="1" s="1"/>
  <c r="E51" i="1"/>
  <c r="E89" i="1" s="1"/>
  <c r="D51" i="1"/>
  <c r="D89" i="1" s="1"/>
  <c r="C51" i="1"/>
  <c r="C89" i="1" s="1"/>
  <c r="R46" i="1"/>
  <c r="R85" i="1" s="1"/>
  <c r="Q46" i="1"/>
  <c r="Q85" i="1" s="1"/>
  <c r="P46" i="1"/>
  <c r="P85" i="1" s="1"/>
  <c r="O46" i="1"/>
  <c r="O85" i="1" s="1"/>
  <c r="O86" i="1" s="1"/>
  <c r="N46" i="1"/>
  <c r="N85" i="1" s="1"/>
  <c r="M46" i="1"/>
  <c r="M85" i="1" s="1"/>
  <c r="L46" i="1"/>
  <c r="L85" i="1" s="1"/>
  <c r="K46" i="1"/>
  <c r="K85" i="1" s="1"/>
  <c r="J46" i="1"/>
  <c r="J85" i="1" s="1"/>
  <c r="I46" i="1"/>
  <c r="I85" i="1" s="1"/>
  <c r="H46" i="1"/>
  <c r="H85" i="1" s="1"/>
  <c r="G46" i="1"/>
  <c r="G85" i="1" s="1"/>
  <c r="F46" i="1"/>
  <c r="F85" i="1" s="1"/>
  <c r="E46" i="1"/>
  <c r="E85" i="1" s="1"/>
  <c r="D46" i="1"/>
  <c r="D85" i="1" s="1"/>
  <c r="C46" i="1"/>
  <c r="C85" i="1" s="1"/>
  <c r="R41" i="1"/>
  <c r="R81" i="1" s="1"/>
  <c r="Q41" i="1"/>
  <c r="Q81" i="1" s="1"/>
  <c r="P41" i="1"/>
  <c r="P81" i="1" s="1"/>
  <c r="O41" i="1"/>
  <c r="O81" i="1" s="1"/>
  <c r="N41" i="1"/>
  <c r="N81" i="1" s="1"/>
  <c r="N82" i="1" s="1"/>
  <c r="M41" i="1"/>
  <c r="M81" i="1" s="1"/>
  <c r="M82" i="1" s="1"/>
  <c r="L41" i="1"/>
  <c r="L81" i="1" s="1"/>
  <c r="K41" i="1"/>
  <c r="K81" i="1" s="1"/>
  <c r="J41" i="1"/>
  <c r="J81" i="1" s="1"/>
  <c r="I41" i="1"/>
  <c r="I81" i="1" s="1"/>
  <c r="H41" i="1"/>
  <c r="H81" i="1" s="1"/>
  <c r="G41" i="1"/>
  <c r="G81" i="1" s="1"/>
  <c r="F41" i="1"/>
  <c r="F81" i="1" s="1"/>
  <c r="E41" i="1"/>
  <c r="E81" i="1" s="1"/>
  <c r="D41" i="1"/>
  <c r="D81" i="1" s="1"/>
  <c r="C41" i="1"/>
  <c r="C81" i="1" s="1"/>
  <c r="R36" i="1"/>
  <c r="R77" i="1" s="1"/>
  <c r="Q36" i="1"/>
  <c r="Q77" i="1" s="1"/>
  <c r="P36" i="1"/>
  <c r="P77" i="1" s="1"/>
  <c r="O36" i="1"/>
  <c r="O77" i="1" s="1"/>
  <c r="N36" i="1"/>
  <c r="N77" i="1" s="1"/>
  <c r="M36" i="1"/>
  <c r="M77" i="1" s="1"/>
  <c r="L36" i="1"/>
  <c r="L77" i="1" s="1"/>
  <c r="L78" i="1" s="1"/>
  <c r="K36" i="1"/>
  <c r="K77" i="1" s="1"/>
  <c r="K78" i="1" s="1"/>
  <c r="J36" i="1"/>
  <c r="J77" i="1" s="1"/>
  <c r="I36" i="1"/>
  <c r="I77" i="1" s="1"/>
  <c r="H36" i="1"/>
  <c r="H77" i="1" s="1"/>
  <c r="G36" i="1"/>
  <c r="G77" i="1" s="1"/>
  <c r="F36" i="1"/>
  <c r="F77" i="1" s="1"/>
  <c r="E36" i="1"/>
  <c r="E77" i="1" s="1"/>
  <c r="D36" i="1"/>
  <c r="D77" i="1" s="1"/>
  <c r="C36" i="1"/>
  <c r="C77" i="1" s="1"/>
  <c r="R31" i="1"/>
  <c r="R73" i="1" s="1"/>
  <c r="Q31" i="1"/>
  <c r="Q73" i="1" s="1"/>
  <c r="P31" i="1"/>
  <c r="P73" i="1" s="1"/>
  <c r="O31" i="1"/>
  <c r="O73" i="1" s="1"/>
  <c r="N31" i="1"/>
  <c r="N73" i="1" s="1"/>
  <c r="M31" i="1"/>
  <c r="M73" i="1" s="1"/>
  <c r="L31" i="1"/>
  <c r="L73" i="1" s="1"/>
  <c r="K31" i="1"/>
  <c r="K73" i="1" s="1"/>
  <c r="J31" i="1"/>
  <c r="J73" i="1" s="1"/>
  <c r="J74" i="1" s="1"/>
  <c r="I31" i="1"/>
  <c r="I73" i="1" s="1"/>
  <c r="I74" i="1" s="1"/>
  <c r="H31" i="1"/>
  <c r="H73" i="1" s="1"/>
  <c r="G31" i="1"/>
  <c r="G73" i="1" s="1"/>
  <c r="F31" i="1"/>
  <c r="F73" i="1" s="1"/>
  <c r="E31" i="1"/>
  <c r="E73" i="1" s="1"/>
  <c r="D31" i="1"/>
  <c r="D73" i="1" s="1"/>
  <c r="C31" i="1"/>
  <c r="C73" i="1" s="1"/>
  <c r="R26" i="1"/>
  <c r="R69" i="1" s="1"/>
  <c r="Q26" i="1"/>
  <c r="Q69" i="1" s="1"/>
  <c r="P26" i="1"/>
  <c r="P69" i="1" s="1"/>
  <c r="O26" i="1"/>
  <c r="O69" i="1" s="1"/>
  <c r="N26" i="1"/>
  <c r="N69" i="1" s="1"/>
  <c r="M26" i="1"/>
  <c r="M69" i="1" s="1"/>
  <c r="L26" i="1"/>
  <c r="L69" i="1" s="1"/>
  <c r="K26" i="1"/>
  <c r="K69" i="1" s="1"/>
  <c r="J26" i="1"/>
  <c r="J69" i="1" s="1"/>
  <c r="I26" i="1"/>
  <c r="I69" i="1" s="1"/>
  <c r="H26" i="1"/>
  <c r="H69" i="1" s="1"/>
  <c r="H70" i="1" s="1"/>
  <c r="G26" i="1"/>
  <c r="G69" i="1" s="1"/>
  <c r="G70" i="1" s="1"/>
  <c r="F26" i="1"/>
  <c r="F69" i="1" s="1"/>
  <c r="E26" i="1"/>
  <c r="E69" i="1" s="1"/>
  <c r="D26" i="1"/>
  <c r="D69" i="1" s="1"/>
  <c r="C26" i="1"/>
  <c r="C69" i="1" s="1"/>
  <c r="R21" i="1"/>
  <c r="R65" i="1" s="1"/>
  <c r="Q21" i="1"/>
  <c r="Q65" i="1" s="1"/>
  <c r="P21" i="1"/>
  <c r="P65" i="1" s="1"/>
  <c r="O21" i="1"/>
  <c r="O65" i="1" s="1"/>
  <c r="N21" i="1"/>
  <c r="N65" i="1" s="1"/>
  <c r="M21" i="1"/>
  <c r="M65" i="1" s="1"/>
  <c r="L21" i="1"/>
  <c r="L65" i="1" s="1"/>
  <c r="K21" i="1"/>
  <c r="K65" i="1" s="1"/>
  <c r="J21" i="1"/>
  <c r="J65" i="1" s="1"/>
  <c r="I21" i="1"/>
  <c r="I65" i="1" s="1"/>
  <c r="H21" i="1"/>
  <c r="H65" i="1" s="1"/>
  <c r="G21" i="1"/>
  <c r="G65" i="1" s="1"/>
  <c r="F21" i="1"/>
  <c r="F65" i="1" s="1"/>
  <c r="F66" i="1" s="1"/>
  <c r="E21" i="1"/>
  <c r="E65" i="1" s="1"/>
  <c r="E66" i="1" s="1"/>
  <c r="D21" i="1"/>
  <c r="D65" i="1" s="1"/>
  <c r="D66" i="1" s="1"/>
  <c r="C21" i="1"/>
  <c r="C65" i="1" s="1"/>
  <c r="R16" i="1"/>
  <c r="R61" i="1" s="1"/>
  <c r="R62" i="1" s="1"/>
  <c r="Q16" i="1"/>
  <c r="Q61" i="1" s="1"/>
  <c r="P16" i="1"/>
  <c r="P61" i="1" s="1"/>
  <c r="O16" i="1"/>
  <c r="O61" i="1" s="1"/>
  <c r="N16" i="1"/>
  <c r="N61" i="1" s="1"/>
  <c r="M16" i="1"/>
  <c r="M61" i="1" s="1"/>
  <c r="L16" i="1"/>
  <c r="L61" i="1" s="1"/>
  <c r="K16" i="1"/>
  <c r="K61" i="1" s="1"/>
  <c r="J16" i="1"/>
  <c r="J61" i="1" s="1"/>
  <c r="I16" i="1"/>
  <c r="I61" i="1" s="1"/>
  <c r="H16" i="1"/>
  <c r="H61" i="1" s="1"/>
  <c r="G16" i="1"/>
  <c r="G61" i="1" s="1"/>
  <c r="F16" i="1"/>
  <c r="F61" i="1" s="1"/>
  <c r="E16" i="1"/>
  <c r="E61" i="1" s="1"/>
  <c r="D16" i="1"/>
  <c r="D61" i="1" s="1"/>
  <c r="D62" i="1" s="1"/>
  <c r="C16" i="1"/>
  <c r="R17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F70" i="1" l="1"/>
  <c r="N86" i="1"/>
  <c r="L89" i="1"/>
  <c r="AD51" i="1"/>
  <c r="AD89" i="1" s="1"/>
  <c r="Q66" i="1"/>
  <c r="L62" i="1"/>
  <c r="U85" i="1"/>
  <c r="AA26" i="1"/>
  <c r="AA69" i="1" s="1"/>
  <c r="I27" i="1"/>
  <c r="I70" i="1" s="1"/>
  <c r="AA27" i="1"/>
  <c r="AJ26" i="1"/>
  <c r="AJ69" i="1" s="1"/>
  <c r="AJ70" i="1" s="1"/>
  <c r="R27" i="1"/>
  <c r="R70" i="1" s="1"/>
  <c r="AJ27" i="1"/>
  <c r="U26" i="1"/>
  <c r="U69" i="1" s="1"/>
  <c r="U70" i="1" s="1"/>
  <c r="C27" i="1"/>
  <c r="C70" i="1" s="1"/>
  <c r="U27" i="1"/>
  <c r="AD26" i="1"/>
  <c r="AD69" i="1" s="1"/>
  <c r="L27" i="1"/>
  <c r="L70" i="1" s="1"/>
  <c r="AD27" i="1"/>
  <c r="AE26" i="1"/>
  <c r="AE69" i="1" s="1"/>
  <c r="AE70" i="1" s="1"/>
  <c r="M27" i="1"/>
  <c r="M70" i="1" s="1"/>
  <c r="AE27" i="1"/>
  <c r="X26" i="1"/>
  <c r="X69" i="1" s="1"/>
  <c r="F27" i="1"/>
  <c r="X27" i="1"/>
  <c r="AF26" i="1"/>
  <c r="AF69" i="1" s="1"/>
  <c r="AF70" i="1" s="1"/>
  <c r="N27" i="1"/>
  <c r="N70" i="1" s="1"/>
  <c r="AF27" i="1"/>
  <c r="Y26" i="1"/>
  <c r="Y69" i="1" s="1"/>
  <c r="Y70" i="1" s="1"/>
  <c r="G27" i="1"/>
  <c r="Y27" i="1"/>
  <c r="AG26" i="1"/>
  <c r="AG69" i="1" s="1"/>
  <c r="AG70" i="1" s="1"/>
  <c r="O27" i="1"/>
  <c r="O70" i="1" s="1"/>
  <c r="AG27" i="1"/>
  <c r="AI26" i="1"/>
  <c r="AI69" i="1" s="1"/>
  <c r="AI70" i="1" s="1"/>
  <c r="Q27" i="1"/>
  <c r="Q70" i="1" s="1"/>
  <c r="AI27" i="1"/>
  <c r="AB26" i="1"/>
  <c r="AB69" i="1" s="1"/>
  <c r="J27" i="1"/>
  <c r="J70" i="1" s="1"/>
  <c r="AB27" i="1"/>
  <c r="AC26" i="1"/>
  <c r="AC69" i="1" s="1"/>
  <c r="K27" i="1"/>
  <c r="K70" i="1" s="1"/>
  <c r="AC27" i="1"/>
  <c r="V26" i="1"/>
  <c r="V69" i="1" s="1"/>
  <c r="D27" i="1"/>
  <c r="D70" i="1" s="1"/>
  <c r="V27" i="1"/>
  <c r="W26" i="1"/>
  <c r="W69" i="1" s="1"/>
  <c r="E27" i="1"/>
  <c r="E70" i="1" s="1"/>
  <c r="W27" i="1"/>
  <c r="Z26" i="1"/>
  <c r="Z69" i="1" s="1"/>
  <c r="H27" i="1"/>
  <c r="Z27" i="1"/>
  <c r="AH26" i="1"/>
  <c r="AH69" i="1" s="1"/>
  <c r="AH70" i="1" s="1"/>
  <c r="P27" i="1"/>
  <c r="P70" i="1" s="1"/>
  <c r="AH27" i="1"/>
  <c r="I22" i="1"/>
  <c r="I66" i="1" s="1"/>
  <c r="AA22" i="1"/>
  <c r="J22" i="1"/>
  <c r="J66" i="1" s="1"/>
  <c r="AB22" i="1"/>
  <c r="D22" i="1"/>
  <c r="V22" i="1"/>
  <c r="L22" i="1"/>
  <c r="L66" i="1" s="1"/>
  <c r="AD22" i="1"/>
  <c r="E22" i="1"/>
  <c r="W22" i="1"/>
  <c r="AE22" i="1"/>
  <c r="M22" i="1"/>
  <c r="M66" i="1" s="1"/>
  <c r="X22" i="1"/>
  <c r="F22" i="1"/>
  <c r="N22" i="1"/>
  <c r="N66" i="1" s="1"/>
  <c r="AF22" i="1"/>
  <c r="G22" i="1"/>
  <c r="G66" i="1" s="1"/>
  <c r="Y22" i="1"/>
  <c r="AG22" i="1"/>
  <c r="O22" i="1"/>
  <c r="O66" i="1" s="1"/>
  <c r="H22" i="1"/>
  <c r="H66" i="1" s="1"/>
  <c r="Z22" i="1"/>
  <c r="P22" i="1"/>
  <c r="P66" i="1" s="1"/>
  <c r="AH22" i="1"/>
  <c r="Q22" i="1"/>
  <c r="AI22" i="1"/>
  <c r="AC22" i="1"/>
  <c r="K22" i="1"/>
  <c r="K66" i="1" s="1"/>
  <c r="R22" i="1"/>
  <c r="R66" i="1" s="1"/>
  <c r="AJ22" i="1"/>
  <c r="C22" i="1"/>
  <c r="C66" i="1" s="1"/>
  <c r="U22" i="1"/>
  <c r="AA17" i="1"/>
  <c r="AA16" i="1"/>
  <c r="AA61" i="1" s="1"/>
  <c r="AI31" i="1"/>
  <c r="AI73" i="1" s="1"/>
  <c r="AI74" i="1" s="1"/>
  <c r="AI32" i="1"/>
  <c r="AI36" i="1"/>
  <c r="AI77" i="1" s="1"/>
  <c r="AI78" i="1" s="1"/>
  <c r="AI37" i="1"/>
  <c r="AI41" i="1"/>
  <c r="AI81" i="1" s="1"/>
  <c r="AI42" i="1"/>
  <c r="AA89" i="1"/>
  <c r="AJ17" i="1"/>
  <c r="AJ16" i="1"/>
  <c r="AJ61" i="1" s="1"/>
  <c r="AJ62" i="1" s="1"/>
  <c r="AJ21" i="1"/>
  <c r="AJ65" i="1" s="1"/>
  <c r="AJ66" i="1" s="1"/>
  <c r="AB31" i="1"/>
  <c r="AB73" i="1" s="1"/>
  <c r="AB32" i="1"/>
  <c r="AB36" i="1"/>
  <c r="AB77" i="1" s="1"/>
  <c r="AB37" i="1"/>
  <c r="AB42" i="1"/>
  <c r="AB41" i="1"/>
  <c r="AB81" i="1" s="1"/>
  <c r="AB82" i="1" s="1"/>
  <c r="AJ47" i="1"/>
  <c r="AJ46" i="1"/>
  <c r="AJ85" i="1" s="1"/>
  <c r="AJ52" i="1"/>
  <c r="AJ51" i="1"/>
  <c r="AJ89" i="1" s="1"/>
  <c r="AJ90" i="1" s="1"/>
  <c r="U16" i="1"/>
  <c r="U61" i="1" s="1"/>
  <c r="U62" i="1" s="1"/>
  <c r="U17" i="1"/>
  <c r="U21" i="1"/>
  <c r="U65" i="1" s="1"/>
  <c r="U31" i="1"/>
  <c r="U73" i="1" s="1"/>
  <c r="U32" i="1"/>
  <c r="U77" i="1"/>
  <c r="AC36" i="1"/>
  <c r="AC77" i="1" s="1"/>
  <c r="AC78" i="1" s="1"/>
  <c r="AC37" i="1"/>
  <c r="AC42" i="1"/>
  <c r="AC41" i="1"/>
  <c r="AC81" i="1" s="1"/>
  <c r="AC82" i="1" s="1"/>
  <c r="U89" i="1"/>
  <c r="AC89" i="1"/>
  <c r="V17" i="1"/>
  <c r="V16" i="1"/>
  <c r="V61" i="1" s="1"/>
  <c r="V21" i="1"/>
  <c r="V65" i="1" s="1"/>
  <c r="AD21" i="1"/>
  <c r="AD65" i="1" s="1"/>
  <c r="V31" i="1"/>
  <c r="V73" i="1" s="1"/>
  <c r="V32" i="1"/>
  <c r="AD31" i="1"/>
  <c r="AD73" i="1" s="1"/>
  <c r="AD32" i="1"/>
  <c r="V77" i="1"/>
  <c r="AD37" i="1"/>
  <c r="AD36" i="1"/>
  <c r="AD77" i="1" s="1"/>
  <c r="AD78" i="1" s="1"/>
  <c r="V81" i="1"/>
  <c r="V82" i="1" s="1"/>
  <c r="AD42" i="1"/>
  <c r="AD41" i="1"/>
  <c r="AD81" i="1" s="1"/>
  <c r="AD82" i="1" s="1"/>
  <c r="V85" i="1"/>
  <c r="AD46" i="1"/>
  <c r="AD85" i="1" s="1"/>
  <c r="AD47" i="1"/>
  <c r="V89" i="1"/>
  <c r="AD52" i="1"/>
  <c r="W17" i="1"/>
  <c r="W16" i="1"/>
  <c r="W61" i="1" s="1"/>
  <c r="AE17" i="1"/>
  <c r="AE16" i="1"/>
  <c r="AE61" i="1" s="1"/>
  <c r="AE62" i="1" s="1"/>
  <c r="W21" i="1"/>
  <c r="W65" i="1" s="1"/>
  <c r="AE21" i="1"/>
  <c r="AE65" i="1" s="1"/>
  <c r="AE66" i="1" s="1"/>
  <c r="W31" i="1"/>
  <c r="W73" i="1" s="1"/>
  <c r="W32" i="1"/>
  <c r="AE31" i="1"/>
  <c r="AE73" i="1" s="1"/>
  <c r="AE32" i="1"/>
  <c r="W77" i="1"/>
  <c r="AE37" i="1"/>
  <c r="AE36" i="1"/>
  <c r="AE77" i="1" s="1"/>
  <c r="AE78" i="1" s="1"/>
  <c r="W81" i="1"/>
  <c r="AE41" i="1"/>
  <c r="AE81" i="1" s="1"/>
  <c r="AE82" i="1" s="1"/>
  <c r="AE42" i="1"/>
  <c r="W85" i="1"/>
  <c r="AE46" i="1"/>
  <c r="AE85" i="1" s="1"/>
  <c r="AE47" i="1"/>
  <c r="W89" i="1"/>
  <c r="AE52" i="1"/>
  <c r="AE51" i="1"/>
  <c r="AE89" i="1" s="1"/>
  <c r="X16" i="1"/>
  <c r="X61" i="1" s="1"/>
  <c r="X17" i="1"/>
  <c r="AF16" i="1"/>
  <c r="AF61" i="1" s="1"/>
  <c r="AF62" i="1" s="1"/>
  <c r="AF17" i="1"/>
  <c r="X21" i="1"/>
  <c r="X65" i="1" s="1"/>
  <c r="X66" i="1" s="1"/>
  <c r="AF21" i="1"/>
  <c r="AF65" i="1" s="1"/>
  <c r="AF66" i="1" s="1"/>
  <c r="X32" i="1"/>
  <c r="X31" i="1"/>
  <c r="X73" i="1" s="1"/>
  <c r="N32" i="1"/>
  <c r="N74" i="1" s="1"/>
  <c r="AF32" i="1"/>
  <c r="AF31" i="1"/>
  <c r="AF73" i="1" s="1"/>
  <c r="AF74" i="1" s="1"/>
  <c r="X37" i="1"/>
  <c r="X36" i="1"/>
  <c r="X77" i="1" s="1"/>
  <c r="AF37" i="1"/>
  <c r="AF36" i="1"/>
  <c r="AF77" i="1" s="1"/>
  <c r="X81" i="1"/>
  <c r="AF42" i="1"/>
  <c r="AF41" i="1"/>
  <c r="AF81" i="1" s="1"/>
  <c r="X85" i="1"/>
  <c r="AF46" i="1"/>
  <c r="AF85" i="1" s="1"/>
  <c r="AF47" i="1"/>
  <c r="X89" i="1"/>
  <c r="X90" i="1" s="1"/>
  <c r="AF52" i="1"/>
  <c r="AF51" i="1"/>
  <c r="AF89" i="1" s="1"/>
  <c r="AF90" i="1" s="1"/>
  <c r="Y17" i="1"/>
  <c r="Y16" i="1"/>
  <c r="Y61" i="1" s="1"/>
  <c r="AG16" i="1"/>
  <c r="AG61" i="1" s="1"/>
  <c r="AG62" i="1" s="1"/>
  <c r="AG17" i="1"/>
  <c r="Y21" i="1"/>
  <c r="Y65" i="1" s="1"/>
  <c r="AG21" i="1"/>
  <c r="AG65" i="1" s="1"/>
  <c r="AG66" i="1" s="1"/>
  <c r="Y32" i="1"/>
  <c r="Y31" i="1"/>
  <c r="Y73" i="1" s="1"/>
  <c r="Y74" i="1" s="1"/>
  <c r="AG32" i="1"/>
  <c r="AG31" i="1"/>
  <c r="AG73" i="1" s="1"/>
  <c r="Y36" i="1"/>
  <c r="Y77" i="1" s="1"/>
  <c r="Y37" i="1"/>
  <c r="AG36" i="1"/>
  <c r="AG77" i="1" s="1"/>
  <c r="AG37" i="1"/>
  <c r="Y81" i="1"/>
  <c r="AG41" i="1"/>
  <c r="AG81" i="1" s="1"/>
  <c r="AG82" i="1" s="1"/>
  <c r="AG42" i="1"/>
  <c r="Y85" i="1"/>
  <c r="AG46" i="1"/>
  <c r="AG85" i="1" s="1"/>
  <c r="AG86" i="1" s="1"/>
  <c r="AG47" i="1"/>
  <c r="Y89" i="1"/>
  <c r="AG52" i="1"/>
  <c r="AG51" i="1"/>
  <c r="AG89" i="1" s="1"/>
  <c r="AA21" i="1"/>
  <c r="AA65" i="1" s="1"/>
  <c r="AA66" i="1" s="1"/>
  <c r="AA31" i="1"/>
  <c r="AA73" i="1" s="1"/>
  <c r="AA74" i="1" s="1"/>
  <c r="AA32" i="1"/>
  <c r="AI47" i="1"/>
  <c r="AI46" i="1"/>
  <c r="AI85" i="1" s="1"/>
  <c r="AJ42" i="1"/>
  <c r="AJ41" i="1"/>
  <c r="AJ81" i="1" s="1"/>
  <c r="AJ82" i="1" s="1"/>
  <c r="Z17" i="1"/>
  <c r="Z16" i="1"/>
  <c r="Z61" i="1" s="1"/>
  <c r="Z62" i="1" s="1"/>
  <c r="AH17" i="1"/>
  <c r="AH16" i="1"/>
  <c r="AH61" i="1" s="1"/>
  <c r="AH62" i="1" s="1"/>
  <c r="Z21" i="1"/>
  <c r="Z65" i="1" s="1"/>
  <c r="AH21" i="1"/>
  <c r="AH65" i="1" s="1"/>
  <c r="AH66" i="1" s="1"/>
  <c r="Z32" i="1"/>
  <c r="Z31" i="1"/>
  <c r="Z73" i="1" s="1"/>
  <c r="AH32" i="1"/>
  <c r="AH31" i="1"/>
  <c r="AH73" i="1" s="1"/>
  <c r="AH74" i="1" s="1"/>
  <c r="Z36" i="1"/>
  <c r="Z77" i="1" s="1"/>
  <c r="Z78" i="1" s="1"/>
  <c r="Z37" i="1"/>
  <c r="AH36" i="1"/>
  <c r="AH77" i="1" s="1"/>
  <c r="AH78" i="1" s="1"/>
  <c r="AH37" i="1"/>
  <c r="Z41" i="1"/>
  <c r="Z81" i="1" s="1"/>
  <c r="Z42" i="1"/>
  <c r="AH41" i="1"/>
  <c r="AH81" i="1" s="1"/>
  <c r="AH42" i="1"/>
  <c r="Z85" i="1"/>
  <c r="AH47" i="1"/>
  <c r="AH46" i="1"/>
  <c r="AH85" i="1" s="1"/>
  <c r="AH86" i="1" s="1"/>
  <c r="Z89" i="1"/>
  <c r="Z90" i="1" s="1"/>
  <c r="AH52" i="1"/>
  <c r="AH51" i="1"/>
  <c r="AH89" i="1" s="1"/>
  <c r="AH90" i="1" s="1"/>
  <c r="AI16" i="1"/>
  <c r="AI61" i="1" s="1"/>
  <c r="AI62" i="1" s="1"/>
  <c r="AI17" i="1"/>
  <c r="AI21" i="1"/>
  <c r="AI65" i="1" s="1"/>
  <c r="AI66" i="1" s="1"/>
  <c r="AA36" i="1"/>
  <c r="AA77" i="1" s="1"/>
  <c r="AA37" i="1"/>
  <c r="AA41" i="1"/>
  <c r="AA81" i="1" s="1"/>
  <c r="AA42" i="1"/>
  <c r="AA85" i="1"/>
  <c r="AA86" i="1" s="1"/>
  <c r="AI51" i="1"/>
  <c r="AI89" i="1" s="1"/>
  <c r="AI90" i="1" s="1"/>
  <c r="AI52" i="1"/>
  <c r="AB17" i="1"/>
  <c r="AB16" i="1"/>
  <c r="AB61" i="1" s="1"/>
  <c r="AB62" i="1" s="1"/>
  <c r="AB21" i="1"/>
  <c r="AB65" i="1" s="1"/>
  <c r="AB66" i="1" s="1"/>
  <c r="AJ32" i="1"/>
  <c r="AJ31" i="1"/>
  <c r="AJ73" i="1" s="1"/>
  <c r="AJ74" i="1" s="1"/>
  <c r="AJ36" i="1"/>
  <c r="AJ77" i="1" s="1"/>
  <c r="AJ78" i="1" s="1"/>
  <c r="AJ37" i="1"/>
  <c r="AB47" i="1"/>
  <c r="AB46" i="1"/>
  <c r="AB85" i="1" s="1"/>
  <c r="AB89" i="1"/>
  <c r="AB90" i="1" s="1"/>
  <c r="AC16" i="1"/>
  <c r="AC61" i="1" s="1"/>
  <c r="AC17" i="1"/>
  <c r="AC21" i="1"/>
  <c r="AC65" i="1" s="1"/>
  <c r="AC31" i="1"/>
  <c r="AC73" i="1" s="1"/>
  <c r="AC74" i="1" s="1"/>
  <c r="AC32" i="1"/>
  <c r="U81" i="1"/>
  <c r="AC46" i="1"/>
  <c r="AC85" i="1" s="1"/>
  <c r="AC86" i="1" s="1"/>
  <c r="AC47" i="1"/>
  <c r="AD17" i="1"/>
  <c r="AD16" i="1"/>
  <c r="AD61" i="1" s="1"/>
  <c r="AD62" i="1" s="1"/>
  <c r="R47" i="1"/>
  <c r="R86" i="1" s="1"/>
  <c r="Z12" i="1"/>
  <c r="Z11" i="1"/>
  <c r="Z57" i="1" s="1"/>
  <c r="Z58" i="1" s="1"/>
  <c r="AG12" i="1"/>
  <c r="AG11" i="1"/>
  <c r="AG57" i="1" s="1"/>
  <c r="AG58" i="1" s="1"/>
  <c r="Y12" i="1"/>
  <c r="Y11" i="1"/>
  <c r="Y57" i="1" s="1"/>
  <c r="AF12" i="1"/>
  <c r="AF11" i="1"/>
  <c r="AF57" i="1" s="1"/>
  <c r="AF58" i="1" s="1"/>
  <c r="X12" i="1"/>
  <c r="X11" i="1"/>
  <c r="X57" i="1" s="1"/>
  <c r="X58" i="1" s="1"/>
  <c r="AE12" i="1"/>
  <c r="AE11" i="1"/>
  <c r="AE57" i="1" s="1"/>
  <c r="AE58" i="1" s="1"/>
  <c r="W12" i="1"/>
  <c r="W11" i="1"/>
  <c r="W57" i="1" s="1"/>
  <c r="AD11" i="1"/>
  <c r="AD57" i="1" s="1"/>
  <c r="AD58" i="1" s="1"/>
  <c r="AD12" i="1"/>
  <c r="V11" i="1"/>
  <c r="V57" i="1" s="1"/>
  <c r="V12" i="1"/>
  <c r="AC11" i="1"/>
  <c r="AC57" i="1" s="1"/>
  <c r="AC58" i="1" s="1"/>
  <c r="AC12" i="1"/>
  <c r="R12" i="1"/>
  <c r="AJ12" i="1"/>
  <c r="AJ11" i="1"/>
  <c r="AJ57" i="1" s="1"/>
  <c r="AJ58" i="1" s="1"/>
  <c r="AB11" i="1"/>
  <c r="AB57" i="1" s="1"/>
  <c r="AB58" i="1" s="1"/>
  <c r="AB12" i="1"/>
  <c r="AH12" i="1"/>
  <c r="AH11" i="1"/>
  <c r="AH57" i="1" s="1"/>
  <c r="AH58" i="1" s="1"/>
  <c r="AI12" i="1"/>
  <c r="AI11" i="1"/>
  <c r="AI57" i="1" s="1"/>
  <c r="AI58" i="1" s="1"/>
  <c r="AA12" i="1"/>
  <c r="AA11" i="1"/>
  <c r="AA57" i="1" s="1"/>
  <c r="AA58" i="1" s="1"/>
  <c r="C17" i="1"/>
  <c r="C62" i="1" s="1"/>
  <c r="R42" i="1"/>
  <c r="R82" i="1" s="1"/>
  <c r="P47" i="1"/>
  <c r="P86" i="1" s="1"/>
  <c r="Q47" i="1"/>
  <c r="Q86" i="1" s="1"/>
  <c r="Q42" i="1"/>
  <c r="Q82" i="1" s="1"/>
  <c r="P42" i="1"/>
  <c r="P82" i="1" s="1"/>
  <c r="Q17" i="1"/>
  <c r="Q62" i="1" s="1"/>
  <c r="R37" i="1"/>
  <c r="R78" i="1" s="1"/>
  <c r="Q52" i="1"/>
  <c r="R52" i="1"/>
  <c r="R90" i="1" s="1"/>
  <c r="P52" i="1"/>
  <c r="O47" i="1"/>
  <c r="Q32" i="1"/>
  <c r="Q74" i="1" s="1"/>
  <c r="I52" i="1"/>
  <c r="I90" i="1" s="1"/>
  <c r="R32" i="1"/>
  <c r="R74" i="1" s="1"/>
  <c r="H52" i="1"/>
  <c r="H90" i="1" s="1"/>
  <c r="I47" i="1"/>
  <c r="I86" i="1" s="1"/>
  <c r="O52" i="1"/>
  <c r="O90" i="1" s="1"/>
  <c r="H32" i="1"/>
  <c r="H74" i="1" s="1"/>
  <c r="N52" i="1"/>
  <c r="N90" i="1" s="1"/>
  <c r="M52" i="1"/>
  <c r="M90" i="1" s="1"/>
  <c r="F52" i="1"/>
  <c r="F90" i="1" s="1"/>
  <c r="L52" i="1"/>
  <c r="E42" i="1"/>
  <c r="E82" i="1" s="1"/>
  <c r="J52" i="1"/>
  <c r="J90" i="1" s="1"/>
  <c r="C52" i="1"/>
  <c r="C90" i="1" s="1"/>
  <c r="F47" i="1"/>
  <c r="F86" i="1" s="1"/>
  <c r="E52" i="1"/>
  <c r="E90" i="1" s="1"/>
  <c r="P37" i="1"/>
  <c r="P78" i="1" s="1"/>
  <c r="J47" i="1"/>
  <c r="J86" i="1" s="1"/>
  <c r="G52" i="1"/>
  <c r="G90" i="1" s="1"/>
  <c r="K47" i="1"/>
  <c r="K86" i="1" s="1"/>
  <c r="L47" i="1"/>
  <c r="L86" i="1" s="1"/>
  <c r="C47" i="1"/>
  <c r="C86" i="1" s="1"/>
  <c r="M47" i="1"/>
  <c r="M86" i="1" s="1"/>
  <c r="D47" i="1"/>
  <c r="D86" i="1" s="1"/>
  <c r="K52" i="1"/>
  <c r="K90" i="1" s="1"/>
  <c r="D52" i="1"/>
  <c r="D90" i="1" s="1"/>
  <c r="E47" i="1"/>
  <c r="E86" i="1" s="1"/>
  <c r="N47" i="1"/>
  <c r="G47" i="1"/>
  <c r="G86" i="1" s="1"/>
  <c r="H47" i="1"/>
  <c r="H86" i="1" s="1"/>
  <c r="Q37" i="1"/>
  <c r="Q78" i="1" s="1"/>
  <c r="J42" i="1"/>
  <c r="J82" i="1" s="1"/>
  <c r="M42" i="1"/>
  <c r="F42" i="1"/>
  <c r="F82" i="1" s="1"/>
  <c r="G42" i="1"/>
  <c r="G82" i="1" s="1"/>
  <c r="H42" i="1"/>
  <c r="H82" i="1" s="1"/>
  <c r="I42" i="1"/>
  <c r="I82" i="1" s="1"/>
  <c r="N42" i="1"/>
  <c r="N37" i="1"/>
  <c r="N78" i="1" s="1"/>
  <c r="E37" i="1"/>
  <c r="E78" i="1" s="1"/>
  <c r="J32" i="1"/>
  <c r="C42" i="1"/>
  <c r="C82" i="1" s="1"/>
  <c r="K42" i="1"/>
  <c r="K82" i="1" s="1"/>
  <c r="D42" i="1"/>
  <c r="D82" i="1" s="1"/>
  <c r="L42" i="1"/>
  <c r="L82" i="1" s="1"/>
  <c r="H37" i="1"/>
  <c r="H78" i="1" s="1"/>
  <c r="I37" i="1"/>
  <c r="I78" i="1" s="1"/>
  <c r="J37" i="1"/>
  <c r="J78" i="1" s="1"/>
  <c r="K37" i="1"/>
  <c r="C37" i="1"/>
  <c r="C78" i="1" s="1"/>
  <c r="L37" i="1"/>
  <c r="D37" i="1"/>
  <c r="D78" i="1" s="1"/>
  <c r="M37" i="1"/>
  <c r="M78" i="1" s="1"/>
  <c r="O42" i="1"/>
  <c r="O82" i="1" s="1"/>
  <c r="G37" i="1"/>
  <c r="G78" i="1" s="1"/>
  <c r="G32" i="1"/>
  <c r="G74" i="1" s="1"/>
  <c r="F37" i="1"/>
  <c r="F78" i="1" s="1"/>
  <c r="O37" i="1"/>
  <c r="O78" i="1" s="1"/>
  <c r="K32" i="1"/>
  <c r="K74" i="1" s="1"/>
  <c r="L32" i="1"/>
  <c r="L74" i="1" s="1"/>
  <c r="C32" i="1"/>
  <c r="C74" i="1" s="1"/>
  <c r="D32" i="1"/>
  <c r="D74" i="1" s="1"/>
  <c r="E32" i="1"/>
  <c r="E74" i="1" s="1"/>
  <c r="M32" i="1"/>
  <c r="M74" i="1" s="1"/>
  <c r="F32" i="1"/>
  <c r="F74" i="1" s="1"/>
  <c r="O32" i="1"/>
  <c r="O74" i="1" s="1"/>
  <c r="I32" i="1"/>
  <c r="P32" i="1"/>
  <c r="P74" i="1" s="1"/>
  <c r="G17" i="1"/>
  <c r="G62" i="1" s="1"/>
  <c r="I17" i="1"/>
  <c r="I62" i="1" s="1"/>
  <c r="J17" i="1"/>
  <c r="J62" i="1" s="1"/>
  <c r="O17" i="1"/>
  <c r="O62" i="1" s="1"/>
  <c r="E17" i="1"/>
  <c r="E62" i="1" s="1"/>
  <c r="F17" i="1"/>
  <c r="F62" i="1" s="1"/>
  <c r="N17" i="1"/>
  <c r="N62" i="1" s="1"/>
  <c r="D17" i="1"/>
  <c r="M17" i="1"/>
  <c r="M62" i="1" s="1"/>
  <c r="L17" i="1"/>
  <c r="H17" i="1"/>
  <c r="H62" i="1" s="1"/>
  <c r="K17" i="1"/>
  <c r="K62" i="1" s="1"/>
  <c r="P17" i="1"/>
  <c r="P62" i="1" s="1"/>
  <c r="AA82" i="1" l="1"/>
  <c r="Z74" i="1"/>
  <c r="U66" i="1"/>
  <c r="L90" i="1"/>
  <c r="AB86" i="1"/>
  <c r="Y82" i="1"/>
  <c r="V86" i="1"/>
  <c r="X86" i="1"/>
  <c r="W86" i="1"/>
  <c r="U82" i="1"/>
  <c r="Y90" i="1"/>
  <c r="V90" i="1"/>
  <c r="U90" i="1"/>
  <c r="U74" i="1"/>
  <c r="AA90" i="1"/>
  <c r="Z86" i="1"/>
  <c r="X82" i="1"/>
  <c r="V78" i="1"/>
  <c r="U86" i="1"/>
  <c r="W78" i="1"/>
  <c r="Y86" i="1"/>
  <c r="W90" i="1"/>
  <c r="W82" i="1"/>
  <c r="AC90" i="1"/>
  <c r="U78" i="1"/>
  <c r="AG78" i="1"/>
  <c r="W58" i="1"/>
  <c r="Y58" i="1"/>
  <c r="AC66" i="1"/>
  <c r="AF78" i="1"/>
  <c r="AE74" i="1"/>
  <c r="AI82" i="1"/>
  <c r="AB70" i="1"/>
  <c r="AC62" i="1"/>
  <c r="AH82" i="1"/>
  <c r="AG74" i="1"/>
  <c r="Y62" i="1"/>
  <c r="AJ86" i="1"/>
  <c r="V58" i="1"/>
  <c r="AI86" i="1"/>
  <c r="AD66" i="1"/>
  <c r="AA62" i="1"/>
  <c r="AC70" i="1"/>
  <c r="AD70" i="1"/>
  <c r="Z66" i="1"/>
  <c r="X62" i="1"/>
  <c r="V66" i="1"/>
  <c r="AA70" i="1"/>
  <c r="Y66" i="1"/>
  <c r="W62" i="1"/>
  <c r="V62" i="1"/>
  <c r="AB74" i="1"/>
  <c r="AD74" i="1"/>
  <c r="AF82" i="1"/>
  <c r="W66" i="1"/>
  <c r="Z70" i="1"/>
  <c r="Y78" i="1"/>
  <c r="AF86" i="1"/>
  <c r="AG90" i="1"/>
  <c r="X78" i="1"/>
  <c r="W74" i="1"/>
  <c r="AD90" i="1"/>
  <c r="V70" i="1"/>
  <c r="AE86" i="1"/>
  <c r="AD86" i="1"/>
  <c r="Z82" i="1"/>
  <c r="V74" i="1"/>
  <c r="AA78" i="1"/>
  <c r="X74" i="1"/>
  <c r="AE90" i="1"/>
  <c r="AB78" i="1"/>
  <c r="W70" i="1"/>
  <c r="X70" i="1"/>
  <c r="H12" i="1"/>
  <c r="D12" i="1"/>
  <c r="E12" i="1"/>
  <c r="F12" i="1"/>
  <c r="G12" i="1"/>
  <c r="I12" i="1"/>
  <c r="J12" i="1"/>
  <c r="K12" i="1"/>
  <c r="L12" i="1"/>
  <c r="M12" i="1"/>
  <c r="N12" i="1"/>
  <c r="O12" i="1"/>
  <c r="P12" i="1"/>
  <c r="Q12" i="1"/>
  <c r="AP25" i="1"/>
</calcChain>
</file>

<file path=xl/sharedStrings.xml><?xml version="1.0" encoding="utf-8"?>
<sst xmlns="http://schemas.openxmlformats.org/spreadsheetml/2006/main" count="286" uniqueCount="94">
  <si>
    <t>Møbeldydbe</t>
  </si>
  <si>
    <t>Bagskunk højde</t>
  </si>
  <si>
    <t>Skuffehøjde</t>
  </si>
  <si>
    <t>skunkhøjde</t>
  </si>
  <si>
    <t>Total møbelhøjde</t>
  </si>
  <si>
    <t>Korpushøjde</t>
  </si>
  <si>
    <t>Foretruket benhøjde</t>
  </si>
  <si>
    <t>Antagelser</t>
  </si>
  <si>
    <t>Input</t>
  </si>
  <si>
    <t>Output</t>
  </si>
  <si>
    <t>7&lt;=x&lt;= 20</t>
  </si>
  <si>
    <t>Benløsning</t>
  </si>
  <si>
    <t>Y</t>
  </si>
  <si>
    <t>Benhøjde BASSIS</t>
  </si>
  <si>
    <t>Benhøjde HØJ</t>
  </si>
  <si>
    <t>Skråvinkel</t>
  </si>
  <si>
    <t>Møbelhøjde</t>
  </si>
  <si>
    <t>Møbeldybde</t>
  </si>
  <si>
    <t>BASIS</t>
  </si>
  <si>
    <t>HØJ</t>
  </si>
  <si>
    <t>alternativer</t>
  </si>
  <si>
    <t>Alternativer</t>
  </si>
  <si>
    <t>Skunkhøjde</t>
  </si>
  <si>
    <t>Skråvinkel på møbel</t>
  </si>
  <si>
    <t>Opgave 1</t>
  </si>
  <si>
    <t xml:space="preserve"> (0-101 cm)</t>
  </si>
  <si>
    <t>32,5 - 55 grader</t>
  </si>
  <si>
    <t>32,5&lt;x&lt;= 35</t>
  </si>
  <si>
    <t>35&lt;x&lt;= 37,5</t>
  </si>
  <si>
    <t>37,5&lt;x&lt;= 40</t>
  </si>
  <si>
    <t>40&lt;x&lt;= 42,5</t>
  </si>
  <si>
    <t>42,5&lt;x&lt;= 45</t>
  </si>
  <si>
    <t>45&lt;x&lt;= 47,5</t>
  </si>
  <si>
    <t>47,5&lt;x&lt;= 50</t>
  </si>
  <si>
    <t>50&lt;x&lt;= 52,5</t>
  </si>
  <si>
    <t>Opgave 2</t>
  </si>
  <si>
    <t>Etc</t>
  </si>
  <si>
    <t>Opgave 3</t>
  </si>
  <si>
    <t/>
  </si>
  <si>
    <t>C56:R58</t>
  </si>
  <si>
    <t>C61:R63</t>
  </si>
  <si>
    <t>C66:R68</t>
  </si>
  <si>
    <t>C71:R73</t>
  </si>
  <si>
    <t>C76:R78</t>
  </si>
  <si>
    <t>C81:R83</t>
  </si>
  <si>
    <t>C86:R83</t>
  </si>
  <si>
    <t>C91:R93</t>
  </si>
  <si>
    <t>C96:R98</t>
  </si>
  <si>
    <t>U56:AJ58</t>
  </si>
  <si>
    <t>U61:AJ63</t>
  </si>
  <si>
    <t>U66:AJ68</t>
  </si>
  <si>
    <t>Vis de to feltområder der svarer til vinklen i et givent felt</t>
  </si>
  <si>
    <t xml:space="preserve">Dine muligheder med Basis </t>
  </si>
  <si>
    <t xml:space="preserve">Dine muligheder med HØJ </t>
  </si>
  <si>
    <t>Tilhørende felter</t>
  </si>
  <si>
    <t xml:space="preserve">Erstattes med </t>
  </si>
  <si>
    <t>Omdanne en vilkår skråvinkel mellem 32,5 og 55 grader til en specifik vinkel. Du skriver 53 og svaret blver 55 etc.</t>
  </si>
  <si>
    <t>52,5&lt;x&lt;= 54</t>
  </si>
  <si>
    <t>55&lt;x&lt;= 32,5</t>
  </si>
  <si>
    <t>FEJL i indtastning</t>
  </si>
  <si>
    <t>Taster du 36 bliver tallet 37,5 og feltet c61:R63 og U56:AJ58 vises i predefieneret område.</t>
  </si>
  <si>
    <t>Erstattes med nedenstående og således der ikk er tom,me felter foran</t>
  </si>
  <si>
    <t>Udvælg og præsenter kun de søjler der har værdi i alle 3 felter (for begge datafelter).</t>
  </si>
  <si>
    <t>data 1</t>
  </si>
  <si>
    <t>Data 2</t>
  </si>
  <si>
    <t>0-102</t>
  </si>
  <si>
    <t>32,5-55</t>
  </si>
  <si>
    <t>ALPHA</t>
  </si>
  <si>
    <t>BETA</t>
  </si>
  <si>
    <t>Mellemregning!</t>
  </si>
  <si>
    <t>Bruger input</t>
  </si>
  <si>
    <t>Grænseværdier</t>
  </si>
  <si>
    <t>Output til bruger</t>
  </si>
  <si>
    <t>Hvis indtastning uden for grænseværdier:: Fejlindtastning</t>
  </si>
  <si>
    <t>Hvis alle felter er nul i ALPHA eller BETA skrives i outputfeltet hos ALPHA respektivt BETA = INGEN LØSNING</t>
  </si>
  <si>
    <t>data1 = 20</t>
  </si>
  <si>
    <t>Data2= 45</t>
  </si>
  <si>
    <t xml:space="preserve"> Output For A &amp; B</t>
  </si>
  <si>
    <t>EKSEMPLER</t>
  </si>
  <si>
    <t>INGEN LØSNING</t>
  </si>
  <si>
    <t>data1 = 80</t>
  </si>
  <si>
    <t>Data2= 50</t>
  </si>
  <si>
    <t>data1 = 100</t>
  </si>
  <si>
    <t>Data2= 40</t>
  </si>
  <si>
    <t>data1 = 105</t>
  </si>
  <si>
    <t>Fejlindtastning</t>
  </si>
  <si>
    <t>input</t>
  </si>
  <si>
    <t>output</t>
  </si>
  <si>
    <t>Data2= 44,5</t>
  </si>
  <si>
    <t>data2=49</t>
  </si>
  <si>
    <t>Data2= 44</t>
  </si>
  <si>
    <t>PS jeg har ikke overført din formel på data 2 - men har forstået den!</t>
  </si>
  <si>
    <t>Data 1: Påvirker regnearket</t>
  </si>
  <si>
    <t>Data2: Udpeger hvilket felt der skal præsenteres for brugeren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</si>
</sst>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1" fillId="0" borderId="0" xfId="0" applyFont="1"/>
    <xf numFmtId="0" fontId="3" fillId="0" borderId="0" xfId="0" applyFont="1" applyFill="1"/>
    <xf numFmtId="0" fontId="1" fillId="0" borderId="0" xfId="0" applyFont="1" applyFill="1" applyBorder="1"/>
    <xf numFmtId="0" fontId="0" fillId="0" borderId="0" xfId="0" applyFont="1"/>
    <xf numFmtId="0" fontId="1" fillId="4" borderId="0" xfId="0" applyFont="1" applyFill="1"/>
    <xf numFmtId="0" fontId="0" fillId="0" borderId="0" xfId="0" applyFont="1" applyFill="1" applyBorder="1" applyAlignment="1"/>
    <xf numFmtId="0" fontId="0" fillId="0" borderId="0" xfId="0" applyFont="1" applyBorder="1"/>
    <xf numFmtId="0" fontId="0" fillId="0" borderId="0" xfId="0" applyFont="1" applyFill="1" applyBorder="1"/>
    <xf numFmtId="0" fontId="0" fillId="5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5" fillId="5" borderId="1" xfId="0" applyFont="1" applyFill="1" applyBorder="1" applyAlignment="1"/>
    <xf numFmtId="0" fontId="0" fillId="5" borderId="1" xfId="0" applyFill="1" applyBorder="1" applyAlignment="1">
      <alignment horizontal="left"/>
    </xf>
    <xf numFmtId="0" fontId="0" fillId="0" borderId="1" xfId="0" applyFill="1" applyBorder="1"/>
    <xf numFmtId="0" fontId="2" fillId="3" borderId="9" xfId="0" applyFont="1" applyFill="1" applyBorder="1"/>
    <xf numFmtId="0" fontId="0" fillId="0" borderId="8" xfId="0" applyFill="1" applyBorder="1"/>
    <xf numFmtId="0" fontId="4" fillId="0" borderId="0" xfId="0" applyFont="1" applyFill="1"/>
    <xf numFmtId="0" fontId="5" fillId="6" borderId="1" xfId="0" applyFont="1" applyFill="1" applyBorder="1" applyAlignment="1"/>
    <xf numFmtId="0" fontId="0" fillId="6" borderId="1" xfId="0" applyFill="1" applyBorder="1"/>
    <xf numFmtId="0" fontId="0" fillId="3" borderId="10" xfId="0" applyFill="1" applyBorder="1"/>
    <xf numFmtId="0" fontId="5" fillId="8" borderId="1" xfId="0" applyFont="1" applyFill="1" applyBorder="1" applyAlignment="1"/>
    <xf numFmtId="0" fontId="0" fillId="8" borderId="1" xfId="0" applyFill="1" applyBorder="1"/>
    <xf numFmtId="0" fontId="0" fillId="8" borderId="8" xfId="0" applyFill="1" applyBorder="1"/>
    <xf numFmtId="0" fontId="0" fillId="0" borderId="1" xfId="0" applyBorder="1"/>
    <xf numFmtId="0" fontId="0" fillId="10" borderId="0" xfId="0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5" borderId="4" xfId="0" applyFill="1" applyBorder="1"/>
    <xf numFmtId="0" fontId="0" fillId="11" borderId="0" xfId="0" applyFill="1"/>
    <xf numFmtId="0" fontId="0" fillId="11" borderId="13" xfId="0" quotePrefix="1" applyFill="1" applyBorder="1"/>
    <xf numFmtId="0" fontId="0" fillId="11" borderId="0" xfId="0" applyFill="1" applyBorder="1"/>
    <xf numFmtId="0" fontId="0" fillId="5" borderId="0" xfId="0" applyFill="1"/>
    <xf numFmtId="0" fontId="0" fillId="5" borderId="3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20" xfId="0" applyFill="1" applyBorder="1"/>
    <xf numFmtId="0" fontId="0" fillId="5" borderId="8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0" xfId="0" applyFill="1" applyBorder="1"/>
    <xf numFmtId="0" fontId="0" fillId="5" borderId="3" xfId="0" applyFont="1" applyFill="1" applyBorder="1"/>
    <xf numFmtId="0" fontId="0" fillId="3" borderId="0" xfId="0" applyFill="1" applyBorder="1"/>
    <xf numFmtId="0" fontId="0" fillId="3" borderId="0" xfId="0" applyFill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12" borderId="0" xfId="0" applyFill="1" applyBorder="1"/>
    <xf numFmtId="0" fontId="0" fillId="10" borderId="0" xfId="0" applyFill="1" applyBorder="1"/>
    <xf numFmtId="0" fontId="0" fillId="10" borderId="20" xfId="0" applyFill="1" applyBorder="1"/>
    <xf numFmtId="0" fontId="0" fillId="0" borderId="20" xfId="0" applyBorder="1"/>
    <xf numFmtId="0" fontId="0" fillId="12" borderId="21" xfId="0" applyFill="1" applyBorder="1"/>
    <xf numFmtId="0" fontId="0" fillId="12" borderId="22" xfId="0" applyFill="1" applyBorder="1"/>
    <xf numFmtId="0" fontId="0" fillId="3" borderId="22" xfId="0" applyFill="1" applyBorder="1"/>
    <xf numFmtId="0" fontId="6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topLeftCell="E31" workbookViewId="0">
      <selection activeCell="R14" sqref="R14"/>
    </sheetView>
  </sheetViews>
  <sheetFormatPr defaultRowHeight="15" x14ac:dyDescent="0.25"/>
  <sheetData>
    <row r="1" spans="3:31" ht="15.75" thickBot="1" x14ac:dyDescent="0.3"/>
    <row r="2" spans="3:31" ht="15.75" thickBot="1" x14ac:dyDescent="0.3">
      <c r="F2" s="68" t="s">
        <v>70</v>
      </c>
      <c r="G2" s="69"/>
      <c r="H2" s="69"/>
      <c r="I2" s="70"/>
      <c r="J2" t="s">
        <v>71</v>
      </c>
      <c r="N2" s="68" t="s">
        <v>72</v>
      </c>
      <c r="O2" s="69"/>
      <c r="P2" s="69"/>
      <c r="Q2" s="69"/>
      <c r="R2" s="69"/>
      <c r="S2" s="69"/>
      <c r="T2" s="69"/>
      <c r="U2" s="69" t="s">
        <v>67</v>
      </c>
      <c r="V2" s="69"/>
      <c r="W2" s="69"/>
      <c r="X2" s="69"/>
      <c r="Y2" s="69"/>
      <c r="Z2" s="69"/>
      <c r="AA2" s="69" t="s">
        <v>68</v>
      </c>
      <c r="AB2" s="69"/>
      <c r="AC2" s="69"/>
      <c r="AD2" s="69"/>
      <c r="AE2" s="70"/>
    </row>
    <row r="3" spans="3:31" x14ac:dyDescent="0.25">
      <c r="F3" s="71" t="s">
        <v>63</v>
      </c>
      <c r="G3" s="79">
        <v>20</v>
      </c>
      <c r="H3" s="3"/>
      <c r="I3" s="78"/>
      <c r="J3" t="s">
        <v>65</v>
      </c>
      <c r="N3" s="71"/>
      <c r="O3" s="3" t="s">
        <v>63</v>
      </c>
      <c r="P3" s="79">
        <f>+G3</f>
        <v>20</v>
      </c>
      <c r="Q3" s="75"/>
      <c r="R3" s="75"/>
      <c r="S3" s="75"/>
      <c r="T3" s="3"/>
      <c r="U3" s="76"/>
      <c r="V3" s="76"/>
      <c r="W3" s="76"/>
      <c r="X3" s="76"/>
      <c r="Y3" s="76"/>
      <c r="Z3" s="3"/>
      <c r="AA3" s="76"/>
      <c r="AB3" s="76"/>
      <c r="AC3" s="76"/>
      <c r="AD3" s="76"/>
      <c r="AE3" s="77"/>
    </row>
    <row r="4" spans="3:31" ht="15.75" thickBot="1" x14ac:dyDescent="0.3">
      <c r="F4" s="71" t="s">
        <v>64</v>
      </c>
      <c r="G4" s="80">
        <f>+data!AY4</f>
        <v>45</v>
      </c>
      <c r="H4" s="3"/>
      <c r="I4" s="78"/>
      <c r="J4" t="s">
        <v>66</v>
      </c>
      <c r="N4" s="71"/>
      <c r="O4" s="3" t="s">
        <v>64</v>
      </c>
      <c r="P4" s="81">
        <f>+data!AQ16</f>
        <v>47.5</v>
      </c>
      <c r="Q4" s="66"/>
      <c r="R4" s="66"/>
      <c r="S4" s="66"/>
      <c r="T4" s="3"/>
      <c r="U4" s="76"/>
      <c r="V4" s="76"/>
      <c r="W4" s="76"/>
      <c r="X4" s="76"/>
      <c r="Y4" s="76"/>
      <c r="Z4" s="3"/>
      <c r="AA4" s="76"/>
      <c r="AB4" s="76"/>
      <c r="AC4" s="76"/>
      <c r="AD4" s="76"/>
      <c r="AE4" s="77"/>
    </row>
    <row r="5" spans="3:31" ht="15.75" thickBot="1" x14ac:dyDescent="0.3">
      <c r="F5" s="72"/>
      <c r="G5" s="73"/>
      <c r="H5" s="73"/>
      <c r="I5" s="74"/>
      <c r="N5" s="71"/>
      <c r="O5" s="3"/>
      <c r="P5" s="3"/>
      <c r="Q5" s="3"/>
      <c r="R5" s="3"/>
      <c r="S5" s="3"/>
      <c r="T5" s="3"/>
      <c r="U5" s="76"/>
      <c r="V5" s="76"/>
      <c r="W5" s="76"/>
      <c r="X5" s="76"/>
      <c r="Y5" s="76"/>
      <c r="Z5" s="3"/>
      <c r="AA5" s="76"/>
      <c r="AB5" s="76"/>
      <c r="AC5" s="76"/>
      <c r="AD5" s="76"/>
      <c r="AE5" s="77"/>
    </row>
    <row r="6" spans="3:31" ht="15.75" thickBot="1" x14ac:dyDescent="0.3">
      <c r="N6" s="72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4"/>
    </row>
    <row r="7" spans="3:31" x14ac:dyDescent="0.25">
      <c r="F7" t="s">
        <v>73</v>
      </c>
      <c r="N7" s="3" t="s">
        <v>74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3:31" x14ac:dyDescent="0.25">
      <c r="N8" s="82" t="s">
        <v>91</v>
      </c>
    </row>
    <row r="11" spans="3:31" x14ac:dyDescent="0.25">
      <c r="D11" s="3" t="s">
        <v>67</v>
      </c>
      <c r="E11" s="3"/>
      <c r="F11" s="3"/>
      <c r="G11" s="3"/>
      <c r="H11" s="3"/>
      <c r="I11" s="3"/>
      <c r="J11" s="3" t="s">
        <v>68</v>
      </c>
      <c r="Q11" s="83" t="s">
        <v>92</v>
      </c>
    </row>
    <row r="12" spans="3:31" x14ac:dyDescent="0.25">
      <c r="C12">
        <v>35</v>
      </c>
      <c r="D12" s="37">
        <f>+IF(D51&gt;=200,D51,0)</f>
        <v>0</v>
      </c>
      <c r="E12" s="37">
        <f t="shared" ref="E12:H12" si="0">+IF(E51&gt;=200,E51,0)</f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J12" s="37">
        <f>+IF(J51&gt;=200,J51,0)</f>
        <v>0</v>
      </c>
      <c r="K12" s="37">
        <f t="shared" ref="K12:N12" si="1">+IF(K51&gt;=200,K51,0)</f>
        <v>0</v>
      </c>
      <c r="L12" s="37">
        <f t="shared" si="1"/>
        <v>0</v>
      </c>
      <c r="M12" s="37">
        <f t="shared" si="1"/>
        <v>215</v>
      </c>
      <c r="N12" s="37">
        <f t="shared" si="1"/>
        <v>260</v>
      </c>
      <c r="Q12" s="83" t="s">
        <v>93</v>
      </c>
    </row>
    <row r="13" spans="3:31" x14ac:dyDescent="0.25">
      <c r="D13" s="37">
        <f t="shared" ref="D13:H13" si="2">+IF(D52&gt;=200,D52,0)</f>
        <v>0</v>
      </c>
      <c r="E13" s="37">
        <f t="shared" si="2"/>
        <v>0</v>
      </c>
      <c r="F13" s="37">
        <f t="shared" si="2"/>
        <v>0</v>
      </c>
      <c r="G13" s="37">
        <f t="shared" si="2"/>
        <v>0</v>
      </c>
      <c r="H13" s="37">
        <f t="shared" si="2"/>
        <v>0</v>
      </c>
      <c r="J13" s="37">
        <f t="shared" ref="J13:N13" si="3">+IF(J52&gt;=200,J52,0)</f>
        <v>0</v>
      </c>
      <c r="K13" s="37">
        <f t="shared" si="3"/>
        <v>0</v>
      </c>
      <c r="L13" s="37">
        <f t="shared" si="3"/>
        <v>224</v>
      </c>
      <c r="M13" s="37">
        <f t="shared" si="3"/>
        <v>276</v>
      </c>
      <c r="N13" s="37">
        <f t="shared" si="3"/>
        <v>328</v>
      </c>
    </row>
    <row r="14" spans="3:31" x14ac:dyDescent="0.25">
      <c r="D14" s="37">
        <f t="shared" ref="D14:H14" si="4">+IF(D53&gt;=200,D53,0)</f>
        <v>0</v>
      </c>
      <c r="E14" s="37">
        <f t="shared" si="4"/>
        <v>0</v>
      </c>
      <c r="F14" s="37">
        <f t="shared" si="4"/>
        <v>0</v>
      </c>
      <c r="G14" s="37">
        <f t="shared" si="4"/>
        <v>0</v>
      </c>
      <c r="H14" s="37">
        <f t="shared" si="4"/>
        <v>0</v>
      </c>
      <c r="J14" s="37">
        <f t="shared" ref="J14:N14" si="5">+IF(J53&gt;=200,J53,0)</f>
        <v>0</v>
      </c>
      <c r="K14" s="37">
        <f t="shared" si="5"/>
        <v>495</v>
      </c>
      <c r="L14" s="37">
        <f t="shared" si="5"/>
        <v>930</v>
      </c>
      <c r="M14" s="37">
        <f t="shared" si="5"/>
        <v>1365</v>
      </c>
      <c r="N14" s="37">
        <f t="shared" si="5"/>
        <v>1800</v>
      </c>
    </row>
    <row r="16" spans="3:31" x14ac:dyDescent="0.25">
      <c r="C16">
        <v>37.5</v>
      </c>
      <c r="D16" s="37">
        <f>+IF(D55&gt;=200,D55,0)</f>
        <v>0</v>
      </c>
      <c r="E16" s="37">
        <f t="shared" ref="E16:H16" si="6">+IF(E55&gt;=200,E55,0)</f>
        <v>0</v>
      </c>
      <c r="F16" s="37">
        <f t="shared" si="6"/>
        <v>0</v>
      </c>
      <c r="G16" s="37">
        <f t="shared" si="6"/>
        <v>0</v>
      </c>
      <c r="H16" s="37">
        <f t="shared" si="6"/>
        <v>0</v>
      </c>
      <c r="J16" s="37">
        <f>+IF(J55&gt;=200,J55,0)</f>
        <v>0</v>
      </c>
      <c r="K16" s="37">
        <f t="shared" ref="K16:N16" si="7">+IF(K55&gt;=200,K55,0)</f>
        <v>0</v>
      </c>
      <c r="L16" s="37">
        <f t="shared" si="7"/>
        <v>0</v>
      </c>
      <c r="M16" s="37">
        <f t="shared" si="7"/>
        <v>215</v>
      </c>
      <c r="N16" s="37">
        <f t="shared" si="7"/>
        <v>260</v>
      </c>
      <c r="P16" t="s">
        <v>78</v>
      </c>
    </row>
    <row r="17" spans="3:31" x14ac:dyDescent="0.25">
      <c r="D17" s="37">
        <f t="shared" ref="D17:H17" si="8">+IF(D56&gt;=200,D56,0)</f>
        <v>0</v>
      </c>
      <c r="E17" s="37">
        <f t="shared" si="8"/>
        <v>0</v>
      </c>
      <c r="F17" s="37">
        <f t="shared" si="8"/>
        <v>0</v>
      </c>
      <c r="G17" s="37">
        <f t="shared" si="8"/>
        <v>0</v>
      </c>
      <c r="H17" s="37">
        <f t="shared" si="8"/>
        <v>0</v>
      </c>
      <c r="J17" s="37">
        <f t="shared" ref="J17:N17" si="9">+IF(J56&gt;=200,J56,0)</f>
        <v>0</v>
      </c>
      <c r="K17" s="37">
        <f t="shared" si="9"/>
        <v>0</v>
      </c>
      <c r="L17" s="37">
        <f t="shared" si="9"/>
        <v>224</v>
      </c>
      <c r="M17" s="37">
        <f t="shared" si="9"/>
        <v>276</v>
      </c>
      <c r="N17" s="37">
        <f t="shared" si="9"/>
        <v>328</v>
      </c>
    </row>
    <row r="18" spans="3:31" x14ac:dyDescent="0.25">
      <c r="D18" s="37">
        <f t="shared" ref="D18:H18" si="10">+IF(D57&gt;=200,D57,0)</f>
        <v>0</v>
      </c>
      <c r="E18" s="37">
        <f t="shared" si="10"/>
        <v>0</v>
      </c>
      <c r="F18" s="37">
        <f t="shared" si="10"/>
        <v>0</v>
      </c>
      <c r="G18" s="37">
        <f t="shared" si="10"/>
        <v>0</v>
      </c>
      <c r="H18" s="37">
        <f t="shared" si="10"/>
        <v>0</v>
      </c>
      <c r="J18" s="37">
        <f t="shared" ref="J18:N18" si="11">+IF(J57&gt;=200,J57,0)</f>
        <v>0</v>
      </c>
      <c r="K18" s="37">
        <f t="shared" si="11"/>
        <v>495</v>
      </c>
      <c r="L18" s="37">
        <f t="shared" si="11"/>
        <v>930</v>
      </c>
      <c r="M18" s="37">
        <f t="shared" si="11"/>
        <v>1365</v>
      </c>
      <c r="N18" s="37">
        <f t="shared" si="11"/>
        <v>1800</v>
      </c>
      <c r="P18" t="s">
        <v>86</v>
      </c>
      <c r="R18" t="s">
        <v>87</v>
      </c>
      <c r="U18" t="s">
        <v>77</v>
      </c>
    </row>
    <row r="19" spans="3:31" ht="15.75" thickBot="1" x14ac:dyDescent="0.3"/>
    <row r="20" spans="3:31" x14ac:dyDescent="0.25">
      <c r="C20">
        <v>40</v>
      </c>
      <c r="D20" s="37">
        <f>+IF(D59&gt;=200,D59,0)</f>
        <v>0</v>
      </c>
      <c r="E20" s="37">
        <f t="shared" ref="E20:H20" si="12">+IF(E59&gt;=200,E59,0)</f>
        <v>0</v>
      </c>
      <c r="F20" s="37">
        <f t="shared" si="12"/>
        <v>0</v>
      </c>
      <c r="G20" s="37">
        <f t="shared" si="12"/>
        <v>0</v>
      </c>
      <c r="H20" s="37">
        <f t="shared" si="12"/>
        <v>0</v>
      </c>
      <c r="J20" s="37">
        <f>+IF(J59&gt;=200,J59,0)</f>
        <v>0</v>
      </c>
      <c r="K20" s="37">
        <f t="shared" ref="K20:N20" si="13">+IF(K59&gt;=200,K59,0)</f>
        <v>0</v>
      </c>
      <c r="L20" s="37">
        <f t="shared" si="13"/>
        <v>0</v>
      </c>
      <c r="M20" s="37">
        <f t="shared" si="13"/>
        <v>215</v>
      </c>
      <c r="N20" s="37">
        <f t="shared" si="13"/>
        <v>260</v>
      </c>
      <c r="U20" s="69" t="s">
        <v>67</v>
      </c>
      <c r="V20" s="69"/>
      <c r="W20" s="69"/>
      <c r="X20" s="69"/>
      <c r="Y20" s="69"/>
      <c r="Z20" s="69"/>
      <c r="AA20" s="69" t="s">
        <v>68</v>
      </c>
      <c r="AB20" s="69"/>
      <c r="AC20" s="69"/>
      <c r="AD20" s="69"/>
      <c r="AE20" s="70"/>
    </row>
    <row r="21" spans="3:31" x14ac:dyDescent="0.25">
      <c r="D21" s="37">
        <f t="shared" ref="D21:H21" si="14">+IF(D60&gt;=200,D60,0)</f>
        <v>0</v>
      </c>
      <c r="E21" s="37">
        <f t="shared" si="14"/>
        <v>0</v>
      </c>
      <c r="F21" s="37">
        <f t="shared" si="14"/>
        <v>0</v>
      </c>
      <c r="G21" s="37">
        <f t="shared" si="14"/>
        <v>0</v>
      </c>
      <c r="H21" s="37">
        <f t="shared" si="14"/>
        <v>0</v>
      </c>
      <c r="J21" s="37">
        <f t="shared" ref="J21:N21" si="15">+IF(J60&gt;=200,J60,0)</f>
        <v>0</v>
      </c>
      <c r="K21" s="37">
        <f t="shared" si="15"/>
        <v>0</v>
      </c>
      <c r="L21" s="37">
        <f t="shared" si="15"/>
        <v>224</v>
      </c>
      <c r="M21" s="37">
        <f t="shared" si="15"/>
        <v>276</v>
      </c>
      <c r="N21" s="37">
        <f t="shared" si="15"/>
        <v>328</v>
      </c>
      <c r="P21" t="s">
        <v>75</v>
      </c>
      <c r="R21" t="s">
        <v>75</v>
      </c>
      <c r="U21" s="76"/>
      <c r="V21" s="76"/>
      <c r="W21" s="76"/>
      <c r="X21" s="76"/>
      <c r="Y21" s="76"/>
      <c r="Z21" s="3"/>
      <c r="AA21" s="76">
        <v>210</v>
      </c>
      <c r="AB21" s="76">
        <v>255</v>
      </c>
      <c r="AC21" s="76">
        <v>300</v>
      </c>
      <c r="AD21" s="76"/>
      <c r="AE21" s="77"/>
    </row>
    <row r="22" spans="3:31" x14ac:dyDescent="0.25">
      <c r="D22" s="37">
        <f t="shared" ref="D22:H22" si="16">+IF(D61&gt;=200,D61,0)</f>
        <v>0</v>
      </c>
      <c r="E22" s="37">
        <f t="shared" si="16"/>
        <v>0</v>
      </c>
      <c r="F22" s="37">
        <f t="shared" si="16"/>
        <v>0</v>
      </c>
      <c r="G22" s="37">
        <f t="shared" si="16"/>
        <v>0</v>
      </c>
      <c r="H22" s="37">
        <f t="shared" si="16"/>
        <v>0</v>
      </c>
      <c r="J22" s="37">
        <f t="shared" ref="J22:N22" si="17">+IF(J61&gt;=200,J61,0)</f>
        <v>0</v>
      </c>
      <c r="K22" s="37">
        <f t="shared" si="17"/>
        <v>495</v>
      </c>
      <c r="L22" s="37">
        <f t="shared" si="17"/>
        <v>930</v>
      </c>
      <c r="M22" s="37">
        <f t="shared" si="17"/>
        <v>1365</v>
      </c>
      <c r="N22" s="37">
        <f t="shared" si="17"/>
        <v>1800</v>
      </c>
      <c r="P22" t="s">
        <v>88</v>
      </c>
      <c r="R22" t="s">
        <v>76</v>
      </c>
      <c r="U22" s="76"/>
      <c r="V22" s="76" t="s">
        <v>79</v>
      </c>
      <c r="W22" s="76"/>
      <c r="X22" s="76"/>
      <c r="Y22" s="76"/>
      <c r="Z22" s="3"/>
      <c r="AA22" s="76">
        <v>284</v>
      </c>
      <c r="AB22" s="76">
        <v>336</v>
      </c>
      <c r="AC22" s="76">
        <v>388</v>
      </c>
      <c r="AD22" s="76"/>
      <c r="AE22" s="77"/>
    </row>
    <row r="23" spans="3:31" x14ac:dyDescent="0.25">
      <c r="U23" s="76"/>
      <c r="V23" s="76"/>
      <c r="W23" s="76"/>
      <c r="X23" s="76"/>
      <c r="Y23" s="76"/>
      <c r="Z23" s="3"/>
      <c r="AA23" s="76">
        <v>960</v>
      </c>
      <c r="AB23" s="76">
        <v>1395</v>
      </c>
      <c r="AC23" s="76">
        <v>1830</v>
      </c>
      <c r="AD23" s="76"/>
      <c r="AE23" s="77"/>
    </row>
    <row r="24" spans="3:31" x14ac:dyDescent="0.25">
      <c r="C24">
        <v>42.5</v>
      </c>
      <c r="D24" s="37">
        <f>+IF(D63&gt;=200,D63,0)</f>
        <v>0</v>
      </c>
      <c r="E24" s="37">
        <f t="shared" ref="E24:H24" si="18">+IF(E63&gt;=200,E63,0)</f>
        <v>0</v>
      </c>
      <c r="F24" s="37">
        <f t="shared" si="18"/>
        <v>0</v>
      </c>
      <c r="G24" s="37">
        <f t="shared" si="18"/>
        <v>0</v>
      </c>
      <c r="H24" s="37">
        <f t="shared" si="18"/>
        <v>0</v>
      </c>
      <c r="J24" s="37">
        <f>+IF(J63&gt;=200,J63,0)</f>
        <v>0</v>
      </c>
      <c r="K24" s="37">
        <f t="shared" ref="K24:N24" si="19">+IF(K63&gt;=200,K63,0)</f>
        <v>0</v>
      </c>
      <c r="L24" s="37">
        <f t="shared" si="19"/>
        <v>0</v>
      </c>
      <c r="M24" s="37">
        <f t="shared" si="19"/>
        <v>215</v>
      </c>
      <c r="N24" s="37">
        <f t="shared" si="19"/>
        <v>260</v>
      </c>
    </row>
    <row r="25" spans="3:31" x14ac:dyDescent="0.25">
      <c r="D25" s="37">
        <f t="shared" ref="D25:H25" si="20">+IF(D64&gt;=200,D64,0)</f>
        <v>0</v>
      </c>
      <c r="E25" s="37">
        <f t="shared" si="20"/>
        <v>0</v>
      </c>
      <c r="F25" s="37">
        <f t="shared" si="20"/>
        <v>0</v>
      </c>
      <c r="G25" s="37">
        <f t="shared" si="20"/>
        <v>0</v>
      </c>
      <c r="H25" s="37">
        <f t="shared" si="20"/>
        <v>0</v>
      </c>
      <c r="J25" s="37">
        <f t="shared" ref="J25:N25" si="21">+IF(J64&gt;=200,J64,0)</f>
        <v>0</v>
      </c>
      <c r="K25" s="37">
        <f t="shared" si="21"/>
        <v>0</v>
      </c>
      <c r="L25" s="37">
        <f t="shared" si="21"/>
        <v>224</v>
      </c>
      <c r="M25" s="37">
        <f t="shared" si="21"/>
        <v>276</v>
      </c>
      <c r="N25" s="37">
        <f t="shared" si="21"/>
        <v>328</v>
      </c>
    </row>
    <row r="26" spans="3:31" x14ac:dyDescent="0.25">
      <c r="D26" s="37">
        <f t="shared" ref="D26:H26" si="22">+IF(D65&gt;=200,D65,0)</f>
        <v>0</v>
      </c>
      <c r="E26" s="37">
        <f t="shared" si="22"/>
        <v>0</v>
      </c>
      <c r="F26" s="37">
        <f t="shared" si="22"/>
        <v>0</v>
      </c>
      <c r="G26" s="37">
        <f t="shared" si="22"/>
        <v>0</v>
      </c>
      <c r="H26" s="37">
        <f t="shared" si="22"/>
        <v>0</v>
      </c>
      <c r="J26" s="37">
        <f t="shared" ref="J26:N26" si="23">+IF(J65&gt;=200,J65,0)</f>
        <v>0</v>
      </c>
      <c r="K26" s="37">
        <f t="shared" si="23"/>
        <v>495</v>
      </c>
      <c r="L26" s="37">
        <f t="shared" si="23"/>
        <v>930</v>
      </c>
      <c r="M26" s="37">
        <f t="shared" si="23"/>
        <v>1365</v>
      </c>
      <c r="N26" s="37">
        <f t="shared" si="23"/>
        <v>1800</v>
      </c>
      <c r="U26" t="s">
        <v>77</v>
      </c>
    </row>
    <row r="27" spans="3:31" ht="15.75" thickBot="1" x14ac:dyDescent="0.3"/>
    <row r="28" spans="3:31" x14ac:dyDescent="0.25">
      <c r="C28">
        <v>45</v>
      </c>
      <c r="D28" s="37">
        <f>+IF(D67&gt;=200,D67,0)</f>
        <v>0</v>
      </c>
      <c r="E28" s="37">
        <f t="shared" ref="E28:H28" si="24">+IF(E67&gt;=200,E67,0)</f>
        <v>0</v>
      </c>
      <c r="F28" s="37">
        <f t="shared" si="24"/>
        <v>0</v>
      </c>
      <c r="G28" s="37">
        <f t="shared" si="24"/>
        <v>0</v>
      </c>
      <c r="H28" s="37">
        <f t="shared" si="24"/>
        <v>0</v>
      </c>
      <c r="J28" s="37">
        <f>+IF(J67&gt;=200,J67,0)</f>
        <v>0</v>
      </c>
      <c r="K28" s="37">
        <f t="shared" ref="K28:N28" si="25">+IF(K67&gt;=200,K67,0)</f>
        <v>0</v>
      </c>
      <c r="L28" s="37">
        <f t="shared" si="25"/>
        <v>0</v>
      </c>
      <c r="M28" s="37">
        <f t="shared" si="25"/>
        <v>215</v>
      </c>
      <c r="N28" s="37">
        <f t="shared" si="25"/>
        <v>260</v>
      </c>
      <c r="U28" s="69" t="s">
        <v>67</v>
      </c>
      <c r="V28" s="69"/>
      <c r="W28" s="69"/>
      <c r="X28" s="69"/>
      <c r="Y28" s="69"/>
      <c r="Z28" s="69"/>
      <c r="AA28" s="69" t="s">
        <v>68</v>
      </c>
      <c r="AB28" s="69"/>
      <c r="AC28" s="69"/>
      <c r="AD28" s="69"/>
      <c r="AE28" s="70"/>
    </row>
    <row r="29" spans="3:31" x14ac:dyDescent="0.25">
      <c r="D29" s="37">
        <f t="shared" ref="D29:H29" si="26">+IF(D68&gt;=200,D68,0)</f>
        <v>0</v>
      </c>
      <c r="E29" s="37">
        <f t="shared" si="26"/>
        <v>0</v>
      </c>
      <c r="F29" s="37">
        <f t="shared" si="26"/>
        <v>0</v>
      </c>
      <c r="G29" s="37">
        <f t="shared" si="26"/>
        <v>0</v>
      </c>
      <c r="H29" s="37">
        <f t="shared" si="26"/>
        <v>0</v>
      </c>
      <c r="J29" s="37">
        <f t="shared" ref="J29:N29" si="27">+IF(J68&gt;=200,J68,0)</f>
        <v>0</v>
      </c>
      <c r="K29" s="37">
        <f t="shared" si="27"/>
        <v>0</v>
      </c>
      <c r="L29" s="37">
        <f t="shared" si="27"/>
        <v>224</v>
      </c>
      <c r="M29" s="37">
        <f t="shared" si="27"/>
        <v>276</v>
      </c>
      <c r="N29" s="37">
        <f t="shared" si="27"/>
        <v>328</v>
      </c>
      <c r="P29" t="s">
        <v>80</v>
      </c>
      <c r="R29" t="s">
        <v>80</v>
      </c>
      <c r="U29" s="76">
        <v>320</v>
      </c>
      <c r="V29" s="76">
        <v>325</v>
      </c>
      <c r="W29" s="76"/>
      <c r="X29" s="76"/>
      <c r="Y29" s="76"/>
      <c r="Z29" s="3"/>
      <c r="AA29" s="37">
        <v>320</v>
      </c>
      <c r="AB29" s="37">
        <v>365</v>
      </c>
      <c r="AC29" s="37">
        <v>410</v>
      </c>
      <c r="AD29" s="37">
        <v>455</v>
      </c>
      <c r="AE29" s="37">
        <v>500</v>
      </c>
    </row>
    <row r="30" spans="3:31" x14ac:dyDescent="0.25">
      <c r="D30" s="37">
        <f t="shared" ref="D30:H30" si="28">+IF(D69&gt;=200,D69,0)</f>
        <v>0</v>
      </c>
      <c r="E30" s="37">
        <f t="shared" si="28"/>
        <v>0</v>
      </c>
      <c r="F30" s="37">
        <f t="shared" si="28"/>
        <v>0</v>
      </c>
      <c r="G30" s="37">
        <f t="shared" si="28"/>
        <v>0</v>
      </c>
      <c r="H30" s="37">
        <f t="shared" si="28"/>
        <v>0</v>
      </c>
      <c r="J30" s="37">
        <f t="shared" ref="J30:N30" si="29">+IF(J69&gt;=200,J69,0)</f>
        <v>0</v>
      </c>
      <c r="K30" s="37">
        <f t="shared" si="29"/>
        <v>495</v>
      </c>
      <c r="L30" s="37">
        <f t="shared" si="29"/>
        <v>930</v>
      </c>
      <c r="M30" s="37">
        <f t="shared" si="29"/>
        <v>1365</v>
      </c>
      <c r="N30" s="37">
        <f t="shared" si="29"/>
        <v>1800</v>
      </c>
      <c r="P30" t="s">
        <v>89</v>
      </c>
      <c r="R30" t="s">
        <v>81</v>
      </c>
      <c r="U30" s="76">
        <v>480</v>
      </c>
      <c r="V30" s="76">
        <v>485</v>
      </c>
      <c r="W30" s="76"/>
      <c r="X30" s="76"/>
      <c r="Y30" s="76"/>
      <c r="Z30" s="3"/>
      <c r="AA30" s="37">
        <v>480</v>
      </c>
      <c r="AB30" s="37">
        <v>532</v>
      </c>
      <c r="AC30" s="37">
        <v>584</v>
      </c>
      <c r="AD30" s="37">
        <v>636</v>
      </c>
      <c r="AE30" s="37">
        <v>688</v>
      </c>
    </row>
    <row r="31" spans="3:31" x14ac:dyDescent="0.25">
      <c r="U31" s="76">
        <v>240</v>
      </c>
      <c r="V31" s="76">
        <v>205</v>
      </c>
      <c r="W31" s="76"/>
      <c r="X31" s="76"/>
      <c r="Y31" s="76"/>
      <c r="Z31" s="3"/>
      <c r="AA31" s="37">
        <v>240</v>
      </c>
      <c r="AB31" s="37">
        <v>675</v>
      </c>
      <c r="AC31" s="37">
        <v>1110</v>
      </c>
      <c r="AD31" s="37">
        <v>1545</v>
      </c>
      <c r="AE31" s="37">
        <v>1980</v>
      </c>
    </row>
    <row r="32" spans="3:31" x14ac:dyDescent="0.25">
      <c r="C32">
        <v>47.5</v>
      </c>
      <c r="D32" s="37">
        <f>+IF(D71&gt;=200,D71,0)</f>
        <v>0</v>
      </c>
      <c r="E32" s="37">
        <f t="shared" ref="E32:H32" si="30">+IF(E71&gt;=200,E71,0)</f>
        <v>0</v>
      </c>
      <c r="F32" s="37">
        <f t="shared" si="30"/>
        <v>0</v>
      </c>
      <c r="G32" s="37">
        <f t="shared" si="30"/>
        <v>0</v>
      </c>
      <c r="H32" s="37">
        <f t="shared" si="30"/>
        <v>0</v>
      </c>
      <c r="J32" s="37">
        <f>+IF(J71&gt;=200,J71,0)</f>
        <v>0</v>
      </c>
      <c r="K32" s="37">
        <f t="shared" ref="K32:N32" si="31">+IF(K71&gt;=200,K71,0)</f>
        <v>0</v>
      </c>
      <c r="L32" s="37">
        <f t="shared" si="31"/>
        <v>0</v>
      </c>
      <c r="M32" s="37">
        <f t="shared" si="31"/>
        <v>215</v>
      </c>
      <c r="N32" s="37">
        <f t="shared" si="31"/>
        <v>260</v>
      </c>
    </row>
    <row r="33" spans="3:31" x14ac:dyDescent="0.25">
      <c r="D33" s="37">
        <f t="shared" ref="D33:H33" si="32">+IF(D72&gt;=200,D72,0)</f>
        <v>0</v>
      </c>
      <c r="E33" s="37">
        <f t="shared" si="32"/>
        <v>0</v>
      </c>
      <c r="F33" s="37">
        <f t="shared" si="32"/>
        <v>0</v>
      </c>
      <c r="G33" s="37">
        <f t="shared" si="32"/>
        <v>0</v>
      </c>
      <c r="H33" s="37">
        <f t="shared" si="32"/>
        <v>0</v>
      </c>
      <c r="J33" s="37">
        <f t="shared" ref="J33:N33" si="33">+IF(J72&gt;=200,J72,0)</f>
        <v>0</v>
      </c>
      <c r="K33" s="37">
        <f t="shared" si="33"/>
        <v>0</v>
      </c>
      <c r="L33" s="37">
        <f t="shared" si="33"/>
        <v>224</v>
      </c>
      <c r="M33" s="37">
        <f t="shared" si="33"/>
        <v>276</v>
      </c>
      <c r="N33" s="37">
        <f t="shared" si="33"/>
        <v>328</v>
      </c>
    </row>
    <row r="34" spans="3:31" x14ac:dyDescent="0.25">
      <c r="D34" s="37">
        <f t="shared" ref="D34:H34" si="34">+IF(D73&gt;=200,D73,0)</f>
        <v>0</v>
      </c>
      <c r="E34" s="37">
        <f t="shared" si="34"/>
        <v>0</v>
      </c>
      <c r="F34" s="37">
        <f t="shared" si="34"/>
        <v>0</v>
      </c>
      <c r="G34" s="37">
        <f t="shared" si="34"/>
        <v>0</v>
      </c>
      <c r="H34" s="37">
        <f t="shared" si="34"/>
        <v>0</v>
      </c>
      <c r="J34" s="37">
        <f t="shared" ref="J34:N34" si="35">+IF(J73&gt;=200,J73,0)</f>
        <v>0</v>
      </c>
      <c r="K34" s="37">
        <f t="shared" si="35"/>
        <v>495</v>
      </c>
      <c r="L34" s="37">
        <f t="shared" si="35"/>
        <v>930</v>
      </c>
      <c r="M34" s="37">
        <f t="shared" si="35"/>
        <v>1365</v>
      </c>
      <c r="N34" s="37">
        <f t="shared" si="35"/>
        <v>1800</v>
      </c>
      <c r="U34" t="s">
        <v>77</v>
      </c>
    </row>
    <row r="35" spans="3:31" ht="15.75" thickBot="1" x14ac:dyDescent="0.3"/>
    <row r="36" spans="3:31" x14ac:dyDescent="0.25">
      <c r="C36">
        <v>50</v>
      </c>
      <c r="D36" s="37">
        <f>+IF(D75&gt;=200,D75,0)</f>
        <v>0</v>
      </c>
      <c r="E36" s="37">
        <f t="shared" ref="E36:H36" si="36">+IF(E75&gt;=200,E75,0)</f>
        <v>0</v>
      </c>
      <c r="F36" s="37">
        <f t="shared" si="36"/>
        <v>0</v>
      </c>
      <c r="G36" s="37">
        <f t="shared" si="36"/>
        <v>0</v>
      </c>
      <c r="H36" s="37">
        <f t="shared" si="36"/>
        <v>0</v>
      </c>
      <c r="J36" s="37">
        <f>+IF(J75&gt;=200,J75,0)</f>
        <v>0</v>
      </c>
      <c r="K36" s="37">
        <f t="shared" ref="K36:N36" si="37">+IF(K75&gt;=200,K75,0)</f>
        <v>0</v>
      </c>
      <c r="L36" s="37">
        <f t="shared" si="37"/>
        <v>0</v>
      </c>
      <c r="M36" s="37">
        <f t="shared" si="37"/>
        <v>215</v>
      </c>
      <c r="N36" s="37">
        <f t="shared" si="37"/>
        <v>260</v>
      </c>
      <c r="U36" s="69" t="s">
        <v>67</v>
      </c>
      <c r="V36" s="69"/>
      <c r="W36" s="69"/>
      <c r="X36" s="69"/>
      <c r="Y36" s="69"/>
      <c r="Z36" s="69"/>
      <c r="AA36" s="69" t="s">
        <v>68</v>
      </c>
      <c r="AB36" s="69"/>
      <c r="AC36" s="69"/>
      <c r="AD36" s="69"/>
      <c r="AE36" s="70"/>
    </row>
    <row r="37" spans="3:31" x14ac:dyDescent="0.25">
      <c r="D37" s="37">
        <f t="shared" ref="D37:H37" si="38">+IF(D76&gt;=200,D76,0)</f>
        <v>0</v>
      </c>
      <c r="E37" s="37">
        <f t="shared" si="38"/>
        <v>0</v>
      </c>
      <c r="F37" s="37">
        <f t="shared" si="38"/>
        <v>0</v>
      </c>
      <c r="G37" s="37">
        <f t="shared" si="38"/>
        <v>0</v>
      </c>
      <c r="H37" s="37">
        <f t="shared" si="38"/>
        <v>0</v>
      </c>
      <c r="J37" s="37">
        <f t="shared" ref="J37:N37" si="39">+IF(J76&gt;=200,J76,0)</f>
        <v>0</v>
      </c>
      <c r="K37" s="37">
        <f t="shared" si="39"/>
        <v>0</v>
      </c>
      <c r="L37" s="37">
        <f t="shared" si="39"/>
        <v>224</v>
      </c>
      <c r="M37" s="37">
        <f t="shared" si="39"/>
        <v>276</v>
      </c>
      <c r="N37" s="37">
        <f t="shared" si="39"/>
        <v>328</v>
      </c>
      <c r="P37" t="s">
        <v>82</v>
      </c>
      <c r="R37" t="s">
        <v>82</v>
      </c>
      <c r="U37" s="76">
        <v>400</v>
      </c>
      <c r="V37" s="76">
        <v>405</v>
      </c>
      <c r="W37" s="76">
        <v>410</v>
      </c>
      <c r="X37" s="76"/>
      <c r="Y37" s="76"/>
      <c r="Z37" s="3"/>
      <c r="AA37" s="76">
        <v>400</v>
      </c>
      <c r="AB37" s="76">
        <v>445</v>
      </c>
      <c r="AC37" s="76">
        <v>490</v>
      </c>
      <c r="AD37" s="76">
        <v>535</v>
      </c>
      <c r="AE37" s="77">
        <v>580</v>
      </c>
    </row>
    <row r="38" spans="3:31" x14ac:dyDescent="0.25">
      <c r="D38" s="37">
        <f t="shared" ref="D38:H38" si="40">+IF(D77&gt;=200,D77,0)</f>
        <v>0</v>
      </c>
      <c r="E38" s="37">
        <f t="shared" si="40"/>
        <v>0</v>
      </c>
      <c r="F38" s="37">
        <f t="shared" si="40"/>
        <v>0</v>
      </c>
      <c r="G38" s="37">
        <f t="shared" si="40"/>
        <v>0</v>
      </c>
      <c r="H38" s="37">
        <f t="shared" si="40"/>
        <v>0</v>
      </c>
      <c r="J38" s="37">
        <f t="shared" ref="J38:N38" si="41">+IF(J77&gt;=200,J77,0)</f>
        <v>0</v>
      </c>
      <c r="K38" s="37">
        <f t="shared" si="41"/>
        <v>495</v>
      </c>
      <c r="L38" s="37">
        <f t="shared" si="41"/>
        <v>930</v>
      </c>
      <c r="M38" s="37">
        <f t="shared" si="41"/>
        <v>1365</v>
      </c>
      <c r="N38" s="37">
        <f t="shared" si="41"/>
        <v>1800</v>
      </c>
      <c r="P38" t="s">
        <v>83</v>
      </c>
      <c r="R38" t="s">
        <v>83</v>
      </c>
      <c r="U38" s="76">
        <v>600</v>
      </c>
      <c r="V38" s="76">
        <v>605</v>
      </c>
      <c r="W38" s="76">
        <v>610</v>
      </c>
      <c r="X38" s="76"/>
      <c r="Y38" s="76"/>
      <c r="Z38" s="3"/>
      <c r="AA38" s="76">
        <v>600</v>
      </c>
      <c r="AB38" s="76">
        <v>652</v>
      </c>
      <c r="AC38" s="76">
        <v>704</v>
      </c>
      <c r="AD38" s="76">
        <v>756</v>
      </c>
      <c r="AE38" s="77">
        <v>808</v>
      </c>
    </row>
    <row r="39" spans="3:31" x14ac:dyDescent="0.25">
      <c r="U39" s="76">
        <v>300</v>
      </c>
      <c r="V39" s="76">
        <v>265</v>
      </c>
      <c r="W39" s="76">
        <v>230</v>
      </c>
      <c r="X39" s="76"/>
      <c r="Y39" s="76"/>
      <c r="Z39" s="3"/>
      <c r="AA39" s="76">
        <v>300</v>
      </c>
      <c r="AB39" s="76">
        <v>735</v>
      </c>
      <c r="AC39" s="76">
        <v>1170</v>
      </c>
      <c r="AD39" s="76">
        <v>1605</v>
      </c>
      <c r="AE39" s="77">
        <v>2040</v>
      </c>
    </row>
    <row r="40" spans="3:31" x14ac:dyDescent="0.25">
      <c r="C40">
        <v>52.5</v>
      </c>
      <c r="D40" s="37">
        <f>+IF(D79&gt;=200,D79,0)</f>
        <v>0</v>
      </c>
      <c r="E40" s="37">
        <f t="shared" ref="E40:H40" si="42">+IF(E79&gt;=200,E79,0)</f>
        <v>0</v>
      </c>
      <c r="F40" s="37">
        <f t="shared" si="42"/>
        <v>0</v>
      </c>
      <c r="G40" s="37">
        <f t="shared" si="42"/>
        <v>0</v>
      </c>
      <c r="H40" s="37">
        <f t="shared" si="42"/>
        <v>0</v>
      </c>
      <c r="J40" s="37">
        <f>+IF(J79&gt;=200,J79,0)</f>
        <v>0</v>
      </c>
      <c r="K40" s="37">
        <f t="shared" ref="K40:N40" si="43">+IF(K79&gt;=200,K79,0)</f>
        <v>0</v>
      </c>
      <c r="L40" s="37">
        <f t="shared" si="43"/>
        <v>0</v>
      </c>
      <c r="M40" s="37">
        <f t="shared" si="43"/>
        <v>215</v>
      </c>
      <c r="N40" s="37">
        <f t="shared" si="43"/>
        <v>260</v>
      </c>
    </row>
    <row r="41" spans="3:31" x14ac:dyDescent="0.25">
      <c r="D41" s="37">
        <f t="shared" ref="D41:H41" si="44">+IF(D80&gt;=200,D80,0)</f>
        <v>0</v>
      </c>
      <c r="E41" s="37">
        <f t="shared" si="44"/>
        <v>0</v>
      </c>
      <c r="F41" s="37">
        <f t="shared" si="44"/>
        <v>0</v>
      </c>
      <c r="G41" s="37">
        <f t="shared" si="44"/>
        <v>0</v>
      </c>
      <c r="H41" s="37">
        <f t="shared" si="44"/>
        <v>0</v>
      </c>
      <c r="J41" s="37">
        <f t="shared" ref="J41:N41" si="45">+IF(J80&gt;=200,J80,0)</f>
        <v>0</v>
      </c>
      <c r="K41" s="37">
        <f t="shared" si="45"/>
        <v>0</v>
      </c>
      <c r="L41" s="37">
        <f t="shared" si="45"/>
        <v>224</v>
      </c>
      <c r="M41" s="37">
        <f t="shared" si="45"/>
        <v>276</v>
      </c>
      <c r="N41" s="37">
        <f t="shared" si="45"/>
        <v>328</v>
      </c>
    </row>
    <row r="42" spans="3:31" x14ac:dyDescent="0.25">
      <c r="D42" s="37">
        <f t="shared" ref="D42:H42" si="46">+IF(D81&gt;=200,D81,0)</f>
        <v>0</v>
      </c>
      <c r="E42" s="37">
        <f t="shared" si="46"/>
        <v>0</v>
      </c>
      <c r="F42" s="37">
        <f t="shared" si="46"/>
        <v>0</v>
      </c>
      <c r="G42" s="37">
        <f t="shared" si="46"/>
        <v>0</v>
      </c>
      <c r="H42" s="37">
        <f t="shared" si="46"/>
        <v>0</v>
      </c>
      <c r="J42" s="37">
        <f t="shared" ref="J42:N42" si="47">+IF(J81&gt;=200,J81,0)</f>
        <v>0</v>
      </c>
      <c r="K42" s="37">
        <f t="shared" si="47"/>
        <v>495</v>
      </c>
      <c r="L42" s="37">
        <f t="shared" si="47"/>
        <v>930</v>
      </c>
      <c r="M42" s="37">
        <f t="shared" si="47"/>
        <v>1365</v>
      </c>
      <c r="N42" s="37">
        <f t="shared" si="47"/>
        <v>1800</v>
      </c>
      <c r="U42" t="s">
        <v>77</v>
      </c>
    </row>
    <row r="43" spans="3:31" ht="15.75" thickBot="1" x14ac:dyDescent="0.3"/>
    <row r="44" spans="3:31" x14ac:dyDescent="0.25">
      <c r="C44">
        <v>55</v>
      </c>
      <c r="D44" s="37">
        <f>+IF(D83&gt;=200,D83,0)</f>
        <v>0</v>
      </c>
      <c r="E44" s="37">
        <f t="shared" ref="E44:H44" si="48">+IF(E83&gt;=200,E83,0)</f>
        <v>0</v>
      </c>
      <c r="F44" s="37">
        <f t="shared" si="48"/>
        <v>0</v>
      </c>
      <c r="G44" s="37">
        <f t="shared" si="48"/>
        <v>0</v>
      </c>
      <c r="H44" s="37">
        <f t="shared" si="48"/>
        <v>0</v>
      </c>
      <c r="J44" s="37">
        <f>+IF(J83&gt;=200,J83,0)</f>
        <v>0</v>
      </c>
      <c r="K44" s="37">
        <f t="shared" ref="K44:N44" si="49">+IF(K83&gt;=200,K83,0)</f>
        <v>0</v>
      </c>
      <c r="L44" s="37">
        <f t="shared" si="49"/>
        <v>0</v>
      </c>
      <c r="M44" s="37">
        <f t="shared" si="49"/>
        <v>215</v>
      </c>
      <c r="N44" s="37">
        <f t="shared" si="49"/>
        <v>260</v>
      </c>
      <c r="U44" s="69" t="s">
        <v>67</v>
      </c>
      <c r="V44" s="69"/>
      <c r="W44" s="69"/>
      <c r="X44" s="69"/>
      <c r="Y44" s="69"/>
      <c r="Z44" s="69"/>
      <c r="AA44" s="69" t="s">
        <v>68</v>
      </c>
      <c r="AB44" s="69"/>
      <c r="AC44" s="69"/>
      <c r="AD44" s="69"/>
      <c r="AE44" s="70"/>
    </row>
    <row r="45" spans="3:31" x14ac:dyDescent="0.25">
      <c r="D45" s="37">
        <f t="shared" ref="D45:H45" si="50">+IF(D84&gt;=200,D84,0)</f>
        <v>0</v>
      </c>
      <c r="E45" s="37">
        <f t="shared" si="50"/>
        <v>0</v>
      </c>
      <c r="F45" s="37">
        <f t="shared" si="50"/>
        <v>0</v>
      </c>
      <c r="G45" s="37">
        <f t="shared" si="50"/>
        <v>0</v>
      </c>
      <c r="H45" s="37">
        <f t="shared" si="50"/>
        <v>0</v>
      </c>
      <c r="J45" s="37">
        <f t="shared" ref="J45:N45" si="51">+IF(J84&gt;=200,J84,0)</f>
        <v>0</v>
      </c>
      <c r="K45" s="37">
        <f t="shared" si="51"/>
        <v>0</v>
      </c>
      <c r="L45" s="37">
        <f t="shared" si="51"/>
        <v>224</v>
      </c>
      <c r="M45" s="37">
        <f t="shared" si="51"/>
        <v>276</v>
      </c>
      <c r="N45" s="37">
        <f t="shared" si="51"/>
        <v>328</v>
      </c>
      <c r="P45" t="s">
        <v>84</v>
      </c>
      <c r="R45" t="s">
        <v>85</v>
      </c>
      <c r="U45" s="76"/>
      <c r="V45" s="76"/>
      <c r="W45" s="76"/>
      <c r="X45" s="76"/>
      <c r="Y45" s="76"/>
      <c r="Z45" s="3"/>
      <c r="AA45" s="76"/>
      <c r="AB45" s="76"/>
      <c r="AC45" s="76"/>
      <c r="AD45" s="76"/>
      <c r="AE45" s="77"/>
    </row>
    <row r="46" spans="3:31" x14ac:dyDescent="0.25">
      <c r="D46" s="37">
        <f t="shared" ref="D46:H46" si="52">+IF(D85&gt;=200,D85,0)</f>
        <v>0</v>
      </c>
      <c r="E46" s="37">
        <f t="shared" si="52"/>
        <v>0</v>
      </c>
      <c r="F46" s="37">
        <f t="shared" si="52"/>
        <v>0</v>
      </c>
      <c r="G46" s="37">
        <f t="shared" si="52"/>
        <v>0</v>
      </c>
      <c r="H46" s="37">
        <f t="shared" si="52"/>
        <v>0</v>
      </c>
      <c r="J46" s="37">
        <f t="shared" ref="J46:N46" si="53">+IF(J85&gt;=200,J85,0)</f>
        <v>0</v>
      </c>
      <c r="K46" s="37">
        <f t="shared" si="53"/>
        <v>495</v>
      </c>
      <c r="L46" s="37">
        <f t="shared" si="53"/>
        <v>930</v>
      </c>
      <c r="M46" s="37">
        <f t="shared" si="53"/>
        <v>1365</v>
      </c>
      <c r="N46" s="37">
        <f t="shared" si="53"/>
        <v>1800</v>
      </c>
      <c r="P46" t="s">
        <v>90</v>
      </c>
      <c r="R46" t="s">
        <v>76</v>
      </c>
      <c r="U46" s="76"/>
      <c r="V46" s="76"/>
      <c r="W46" s="76"/>
      <c r="X46" s="76"/>
      <c r="Y46" s="76"/>
      <c r="Z46" s="3"/>
      <c r="AA46" s="76"/>
      <c r="AB46" s="76"/>
      <c r="AC46" s="76"/>
      <c r="AD46" s="76"/>
      <c r="AE46" s="77"/>
    </row>
    <row r="47" spans="3:31" x14ac:dyDescent="0.25">
      <c r="U47" s="76"/>
      <c r="V47" s="76"/>
      <c r="W47" s="76"/>
      <c r="X47" s="76"/>
      <c r="Y47" s="76"/>
      <c r="Z47" s="3"/>
      <c r="AA47" s="76"/>
      <c r="AB47" s="76"/>
      <c r="AC47" s="76"/>
      <c r="AD47" s="76"/>
      <c r="AE47" s="77"/>
    </row>
    <row r="51" spans="1:14" x14ac:dyDescent="0.25">
      <c r="A51" t="s">
        <v>69</v>
      </c>
      <c r="C51">
        <v>35</v>
      </c>
      <c r="D51" s="37">
        <f>4*$G$3</f>
        <v>80</v>
      </c>
      <c r="E51" s="37">
        <f>5+D51</f>
        <v>85</v>
      </c>
      <c r="F51" s="37">
        <f t="shared" ref="F51:H51" si="54">5+E51</f>
        <v>90</v>
      </c>
      <c r="G51" s="37">
        <f t="shared" si="54"/>
        <v>95</v>
      </c>
      <c r="H51" s="37">
        <f t="shared" si="54"/>
        <v>100</v>
      </c>
      <c r="J51" s="37">
        <f>4*$G$3</f>
        <v>80</v>
      </c>
      <c r="K51" s="37">
        <f>45+J51</f>
        <v>125</v>
      </c>
      <c r="L51" s="37">
        <f t="shared" ref="L51:N51" si="55">45+K51</f>
        <v>170</v>
      </c>
      <c r="M51" s="37">
        <f t="shared" si="55"/>
        <v>215</v>
      </c>
      <c r="N51" s="37">
        <f t="shared" si="55"/>
        <v>260</v>
      </c>
    </row>
    <row r="52" spans="1:14" x14ac:dyDescent="0.25">
      <c r="D52" s="37">
        <f>+$G$3*6</f>
        <v>120</v>
      </c>
      <c r="E52" s="37">
        <f>+D52+5</f>
        <v>125</v>
      </c>
      <c r="F52" s="37">
        <f t="shared" ref="F52:H52" si="56">+E52+5</f>
        <v>130</v>
      </c>
      <c r="G52" s="37">
        <f t="shared" si="56"/>
        <v>135</v>
      </c>
      <c r="H52" s="37">
        <f t="shared" si="56"/>
        <v>140</v>
      </c>
      <c r="J52" s="37">
        <f>+$G$3*6</f>
        <v>120</v>
      </c>
      <c r="K52" s="37">
        <f>+J52+52</f>
        <v>172</v>
      </c>
      <c r="L52" s="37">
        <f t="shared" ref="L52:N52" si="57">+K52+52</f>
        <v>224</v>
      </c>
      <c r="M52" s="37">
        <f t="shared" si="57"/>
        <v>276</v>
      </c>
      <c r="N52" s="37">
        <f t="shared" si="57"/>
        <v>328</v>
      </c>
    </row>
    <row r="53" spans="1:14" x14ac:dyDescent="0.25">
      <c r="D53" s="37">
        <f>+$G$3*3</f>
        <v>60</v>
      </c>
      <c r="E53" s="37">
        <f>-35+D53</f>
        <v>25</v>
      </c>
      <c r="F53" s="37">
        <f t="shared" ref="F53:H53" si="58">-35+E53</f>
        <v>-10</v>
      </c>
      <c r="G53" s="37">
        <f t="shared" si="58"/>
        <v>-45</v>
      </c>
      <c r="H53" s="37">
        <f t="shared" si="58"/>
        <v>-80</v>
      </c>
      <c r="J53" s="37">
        <f>+$G$3*3</f>
        <v>60</v>
      </c>
      <c r="K53" s="37">
        <f>435+J53</f>
        <v>495</v>
      </c>
      <c r="L53" s="37">
        <f t="shared" ref="L53:N53" si="59">435+K53</f>
        <v>930</v>
      </c>
      <c r="M53" s="37">
        <f t="shared" si="59"/>
        <v>1365</v>
      </c>
      <c r="N53" s="37">
        <f t="shared" si="59"/>
        <v>1800</v>
      </c>
    </row>
    <row r="55" spans="1:14" x14ac:dyDescent="0.25">
      <c r="C55">
        <v>37.5</v>
      </c>
      <c r="D55" s="37">
        <f>4*$G$3</f>
        <v>80</v>
      </c>
      <c r="E55" s="37">
        <f>5+D55</f>
        <v>85</v>
      </c>
      <c r="F55" s="37">
        <f t="shared" ref="F55:H55" si="60">5+E55</f>
        <v>90</v>
      </c>
      <c r="G55" s="37">
        <f t="shared" si="60"/>
        <v>95</v>
      </c>
      <c r="H55" s="37">
        <f t="shared" si="60"/>
        <v>100</v>
      </c>
      <c r="J55" s="37">
        <f>4*$G$3</f>
        <v>80</v>
      </c>
      <c r="K55" s="37">
        <f>45+J55</f>
        <v>125</v>
      </c>
      <c r="L55" s="37">
        <f t="shared" ref="L55:N55" si="61">45+K55</f>
        <v>170</v>
      </c>
      <c r="M55" s="37">
        <f t="shared" si="61"/>
        <v>215</v>
      </c>
      <c r="N55" s="37">
        <f t="shared" si="61"/>
        <v>260</v>
      </c>
    </row>
    <row r="56" spans="1:14" x14ac:dyDescent="0.25">
      <c r="D56" s="37">
        <f>+$G$3*6</f>
        <v>120</v>
      </c>
      <c r="E56" s="37">
        <f>+D56+5</f>
        <v>125</v>
      </c>
      <c r="F56" s="37">
        <f t="shared" ref="F56:H56" si="62">+E56+5</f>
        <v>130</v>
      </c>
      <c r="G56" s="37">
        <f t="shared" si="62"/>
        <v>135</v>
      </c>
      <c r="H56" s="37">
        <f t="shared" si="62"/>
        <v>140</v>
      </c>
      <c r="J56" s="37">
        <f>+$G$3*6</f>
        <v>120</v>
      </c>
      <c r="K56" s="37">
        <f>+J56+52</f>
        <v>172</v>
      </c>
      <c r="L56" s="37">
        <f t="shared" ref="L56:N56" si="63">+K56+52</f>
        <v>224</v>
      </c>
      <c r="M56" s="37">
        <f t="shared" si="63"/>
        <v>276</v>
      </c>
      <c r="N56" s="37">
        <f t="shared" si="63"/>
        <v>328</v>
      </c>
    </row>
    <row r="57" spans="1:14" x14ac:dyDescent="0.25">
      <c r="D57" s="37">
        <f>+$G$3*3</f>
        <v>60</v>
      </c>
      <c r="E57" s="37">
        <f>-35+D57</f>
        <v>25</v>
      </c>
      <c r="F57" s="37">
        <f t="shared" ref="F57:H57" si="64">-35+E57</f>
        <v>-10</v>
      </c>
      <c r="G57" s="37">
        <f t="shared" si="64"/>
        <v>-45</v>
      </c>
      <c r="H57" s="37">
        <f t="shared" si="64"/>
        <v>-80</v>
      </c>
      <c r="J57" s="37">
        <f>+$G$3*3</f>
        <v>60</v>
      </c>
      <c r="K57" s="37">
        <f>435+J57</f>
        <v>495</v>
      </c>
      <c r="L57" s="37">
        <f t="shared" ref="L57:N57" si="65">435+K57</f>
        <v>930</v>
      </c>
      <c r="M57" s="37">
        <f t="shared" si="65"/>
        <v>1365</v>
      </c>
      <c r="N57" s="37">
        <f t="shared" si="65"/>
        <v>1800</v>
      </c>
    </row>
    <row r="59" spans="1:14" x14ac:dyDescent="0.25">
      <c r="C59">
        <v>40</v>
      </c>
      <c r="D59" s="37">
        <f>4*$G$3</f>
        <v>80</v>
      </c>
      <c r="E59" s="37">
        <f>5+D59</f>
        <v>85</v>
      </c>
      <c r="F59" s="37">
        <f t="shared" ref="F59:H59" si="66">5+E59</f>
        <v>90</v>
      </c>
      <c r="G59" s="37">
        <f t="shared" si="66"/>
        <v>95</v>
      </c>
      <c r="H59" s="37">
        <f t="shared" si="66"/>
        <v>100</v>
      </c>
      <c r="J59" s="37">
        <f>4*$G$3</f>
        <v>80</v>
      </c>
      <c r="K59" s="37">
        <f>45+J59</f>
        <v>125</v>
      </c>
      <c r="L59" s="37">
        <f t="shared" ref="L59:N59" si="67">45+K59</f>
        <v>170</v>
      </c>
      <c r="M59" s="37">
        <f t="shared" si="67"/>
        <v>215</v>
      </c>
      <c r="N59" s="37">
        <f t="shared" si="67"/>
        <v>260</v>
      </c>
    </row>
    <row r="60" spans="1:14" x14ac:dyDescent="0.25">
      <c r="D60" s="37">
        <f>+$G$3*6</f>
        <v>120</v>
      </c>
      <c r="E60" s="37">
        <f>+D60+5</f>
        <v>125</v>
      </c>
      <c r="F60" s="37">
        <f t="shared" ref="F60:H60" si="68">+E60+5</f>
        <v>130</v>
      </c>
      <c r="G60" s="37">
        <f t="shared" si="68"/>
        <v>135</v>
      </c>
      <c r="H60" s="37">
        <f t="shared" si="68"/>
        <v>140</v>
      </c>
      <c r="J60" s="37">
        <f>+$G$3*6</f>
        <v>120</v>
      </c>
      <c r="K60" s="37">
        <f>+J60+52</f>
        <v>172</v>
      </c>
      <c r="L60" s="37">
        <f t="shared" ref="L60:N60" si="69">+K60+52</f>
        <v>224</v>
      </c>
      <c r="M60" s="37">
        <f t="shared" si="69"/>
        <v>276</v>
      </c>
      <c r="N60" s="37">
        <f t="shared" si="69"/>
        <v>328</v>
      </c>
    </row>
    <row r="61" spans="1:14" x14ac:dyDescent="0.25">
      <c r="D61" s="37">
        <f>+$G$3*3</f>
        <v>60</v>
      </c>
      <c r="E61" s="37">
        <f>-35+D61</f>
        <v>25</v>
      </c>
      <c r="F61" s="37">
        <f t="shared" ref="F61:H61" si="70">-35+E61</f>
        <v>-10</v>
      </c>
      <c r="G61" s="37">
        <f t="shared" si="70"/>
        <v>-45</v>
      </c>
      <c r="H61" s="37">
        <f t="shared" si="70"/>
        <v>-80</v>
      </c>
      <c r="J61" s="37">
        <f>+$G$3*3</f>
        <v>60</v>
      </c>
      <c r="K61" s="37">
        <f>435+J61</f>
        <v>495</v>
      </c>
      <c r="L61" s="37">
        <f t="shared" ref="L61:N61" si="71">435+K61</f>
        <v>930</v>
      </c>
      <c r="M61" s="37">
        <f t="shared" si="71"/>
        <v>1365</v>
      </c>
      <c r="N61" s="37">
        <f t="shared" si="71"/>
        <v>1800</v>
      </c>
    </row>
    <row r="63" spans="1:14" x14ac:dyDescent="0.25">
      <c r="C63">
        <v>42.5</v>
      </c>
      <c r="D63" s="37">
        <f>4*$G$3</f>
        <v>80</v>
      </c>
      <c r="E63" s="37">
        <f>5+D63</f>
        <v>85</v>
      </c>
      <c r="F63" s="37">
        <f t="shared" ref="F63:H63" si="72">5+E63</f>
        <v>90</v>
      </c>
      <c r="G63" s="37">
        <f t="shared" si="72"/>
        <v>95</v>
      </c>
      <c r="H63" s="37">
        <f t="shared" si="72"/>
        <v>100</v>
      </c>
      <c r="J63" s="37">
        <f>4*$G$3</f>
        <v>80</v>
      </c>
      <c r="K63" s="37">
        <f>45+J63</f>
        <v>125</v>
      </c>
      <c r="L63" s="37">
        <f t="shared" ref="L63:N63" si="73">45+K63</f>
        <v>170</v>
      </c>
      <c r="M63" s="37">
        <f t="shared" si="73"/>
        <v>215</v>
      </c>
      <c r="N63" s="37">
        <f t="shared" si="73"/>
        <v>260</v>
      </c>
    </row>
    <row r="64" spans="1:14" x14ac:dyDescent="0.25">
      <c r="D64" s="37">
        <f>+$G$3*6</f>
        <v>120</v>
      </c>
      <c r="E64" s="37">
        <f>+D64+5</f>
        <v>125</v>
      </c>
      <c r="F64" s="37">
        <f t="shared" ref="F64:H64" si="74">+E64+5</f>
        <v>130</v>
      </c>
      <c r="G64" s="37">
        <f t="shared" si="74"/>
        <v>135</v>
      </c>
      <c r="H64" s="37">
        <f t="shared" si="74"/>
        <v>140</v>
      </c>
      <c r="J64" s="37">
        <f>+$G$3*6</f>
        <v>120</v>
      </c>
      <c r="K64" s="37">
        <f>+J64+52</f>
        <v>172</v>
      </c>
      <c r="L64" s="37">
        <f t="shared" ref="L64:N64" si="75">+K64+52</f>
        <v>224</v>
      </c>
      <c r="M64" s="37">
        <f t="shared" si="75"/>
        <v>276</v>
      </c>
      <c r="N64" s="37">
        <f t="shared" si="75"/>
        <v>328</v>
      </c>
    </row>
    <row r="65" spans="3:14" x14ac:dyDescent="0.25">
      <c r="D65" s="37">
        <f>+$G$3*3</f>
        <v>60</v>
      </c>
      <c r="E65" s="37">
        <f>-35+D65</f>
        <v>25</v>
      </c>
      <c r="F65" s="37">
        <f t="shared" ref="F65:H65" si="76">-35+E65</f>
        <v>-10</v>
      </c>
      <c r="G65" s="37">
        <f t="shared" si="76"/>
        <v>-45</v>
      </c>
      <c r="H65" s="37">
        <f t="shared" si="76"/>
        <v>-80</v>
      </c>
      <c r="J65" s="37">
        <f>+$G$3*3</f>
        <v>60</v>
      </c>
      <c r="K65" s="37">
        <f>435+J65</f>
        <v>495</v>
      </c>
      <c r="L65" s="37">
        <f t="shared" ref="L65:N65" si="77">435+K65</f>
        <v>930</v>
      </c>
      <c r="M65" s="37">
        <f t="shared" si="77"/>
        <v>1365</v>
      </c>
      <c r="N65" s="37">
        <f t="shared" si="77"/>
        <v>1800</v>
      </c>
    </row>
    <row r="67" spans="3:14" x14ac:dyDescent="0.25">
      <c r="C67">
        <v>45</v>
      </c>
      <c r="D67" s="37">
        <f>4*$G$3</f>
        <v>80</v>
      </c>
      <c r="E67" s="37">
        <f>5+D67</f>
        <v>85</v>
      </c>
      <c r="F67" s="37">
        <f t="shared" ref="F67:H67" si="78">5+E67</f>
        <v>90</v>
      </c>
      <c r="G67" s="37">
        <f t="shared" si="78"/>
        <v>95</v>
      </c>
      <c r="H67" s="37">
        <f t="shared" si="78"/>
        <v>100</v>
      </c>
      <c r="J67" s="37">
        <f>4*$G$3</f>
        <v>80</v>
      </c>
      <c r="K67" s="37">
        <f>45+J67</f>
        <v>125</v>
      </c>
      <c r="L67" s="37">
        <f t="shared" ref="L67:N67" si="79">45+K67</f>
        <v>170</v>
      </c>
      <c r="M67" s="37">
        <f t="shared" si="79"/>
        <v>215</v>
      </c>
      <c r="N67" s="37">
        <f t="shared" si="79"/>
        <v>260</v>
      </c>
    </row>
    <row r="68" spans="3:14" x14ac:dyDescent="0.25">
      <c r="D68" s="37">
        <f>+$G$3*6</f>
        <v>120</v>
      </c>
      <c r="E68" s="37">
        <f>+D68+5</f>
        <v>125</v>
      </c>
      <c r="F68" s="37">
        <f t="shared" ref="F68:H68" si="80">+E68+5</f>
        <v>130</v>
      </c>
      <c r="G68" s="37">
        <f t="shared" si="80"/>
        <v>135</v>
      </c>
      <c r="H68" s="37">
        <f t="shared" si="80"/>
        <v>140</v>
      </c>
      <c r="J68" s="37">
        <f>+$G$3*6</f>
        <v>120</v>
      </c>
      <c r="K68" s="37">
        <f>+J68+52</f>
        <v>172</v>
      </c>
      <c r="L68" s="37">
        <f t="shared" ref="L68:N68" si="81">+K68+52</f>
        <v>224</v>
      </c>
      <c r="M68" s="37">
        <f t="shared" si="81"/>
        <v>276</v>
      </c>
      <c r="N68" s="37">
        <f t="shared" si="81"/>
        <v>328</v>
      </c>
    </row>
    <row r="69" spans="3:14" x14ac:dyDescent="0.25">
      <c r="D69" s="37">
        <f>+$G$3*3</f>
        <v>60</v>
      </c>
      <c r="E69" s="37">
        <f>-35+D69</f>
        <v>25</v>
      </c>
      <c r="F69" s="37">
        <f t="shared" ref="F69:H69" si="82">-35+E69</f>
        <v>-10</v>
      </c>
      <c r="G69" s="37">
        <f t="shared" si="82"/>
        <v>-45</v>
      </c>
      <c r="H69" s="37">
        <f t="shared" si="82"/>
        <v>-80</v>
      </c>
      <c r="J69" s="37">
        <f>+$G$3*3</f>
        <v>60</v>
      </c>
      <c r="K69" s="37">
        <f>435+J69</f>
        <v>495</v>
      </c>
      <c r="L69" s="37">
        <f t="shared" ref="L69:N69" si="83">435+K69</f>
        <v>930</v>
      </c>
      <c r="M69" s="37">
        <f t="shared" si="83"/>
        <v>1365</v>
      </c>
      <c r="N69" s="37">
        <f t="shared" si="83"/>
        <v>1800</v>
      </c>
    </row>
    <row r="71" spans="3:14" x14ac:dyDescent="0.25">
      <c r="C71">
        <v>47.5</v>
      </c>
      <c r="D71" s="37">
        <f>4*$G$3</f>
        <v>80</v>
      </c>
      <c r="E71" s="37">
        <f>5+D71</f>
        <v>85</v>
      </c>
      <c r="F71" s="37">
        <f t="shared" ref="F71:H71" si="84">5+E71</f>
        <v>90</v>
      </c>
      <c r="G71" s="37">
        <f t="shared" si="84"/>
        <v>95</v>
      </c>
      <c r="H71" s="37">
        <f t="shared" si="84"/>
        <v>100</v>
      </c>
      <c r="J71" s="37">
        <f>4*$G$3</f>
        <v>80</v>
      </c>
      <c r="K71" s="37">
        <f>45+J71</f>
        <v>125</v>
      </c>
      <c r="L71" s="37">
        <f t="shared" ref="L71:N71" si="85">45+K71</f>
        <v>170</v>
      </c>
      <c r="M71" s="37">
        <f t="shared" si="85"/>
        <v>215</v>
      </c>
      <c r="N71" s="37">
        <f t="shared" si="85"/>
        <v>260</v>
      </c>
    </row>
    <row r="72" spans="3:14" x14ac:dyDescent="0.25">
      <c r="D72" s="37">
        <f>+$G$3*6</f>
        <v>120</v>
      </c>
      <c r="E72" s="37">
        <f>+D72+5</f>
        <v>125</v>
      </c>
      <c r="F72" s="37">
        <f t="shared" ref="F72:H72" si="86">+E72+5</f>
        <v>130</v>
      </c>
      <c r="G72" s="37">
        <f t="shared" si="86"/>
        <v>135</v>
      </c>
      <c r="H72" s="37">
        <f t="shared" si="86"/>
        <v>140</v>
      </c>
      <c r="J72" s="37">
        <f>+$G$3*6</f>
        <v>120</v>
      </c>
      <c r="K72" s="37">
        <f>+J72+52</f>
        <v>172</v>
      </c>
      <c r="L72" s="37">
        <f t="shared" ref="L72:N72" si="87">+K72+52</f>
        <v>224</v>
      </c>
      <c r="M72" s="37">
        <f t="shared" si="87"/>
        <v>276</v>
      </c>
      <c r="N72" s="37">
        <f t="shared" si="87"/>
        <v>328</v>
      </c>
    </row>
    <row r="73" spans="3:14" x14ac:dyDescent="0.25">
      <c r="D73" s="37">
        <f>+$G$3*3</f>
        <v>60</v>
      </c>
      <c r="E73" s="37">
        <f>-35+D73</f>
        <v>25</v>
      </c>
      <c r="F73" s="37">
        <f t="shared" ref="F73:H73" si="88">-35+E73</f>
        <v>-10</v>
      </c>
      <c r="G73" s="37">
        <f t="shared" si="88"/>
        <v>-45</v>
      </c>
      <c r="H73" s="37">
        <f t="shared" si="88"/>
        <v>-80</v>
      </c>
      <c r="J73" s="37">
        <f>+$G$3*3</f>
        <v>60</v>
      </c>
      <c r="K73" s="37">
        <f>435+J73</f>
        <v>495</v>
      </c>
      <c r="L73" s="37">
        <f t="shared" ref="L73:N73" si="89">435+K73</f>
        <v>930</v>
      </c>
      <c r="M73" s="37">
        <f t="shared" si="89"/>
        <v>1365</v>
      </c>
      <c r="N73" s="37">
        <f t="shared" si="89"/>
        <v>1800</v>
      </c>
    </row>
    <row r="75" spans="3:14" x14ac:dyDescent="0.25">
      <c r="C75">
        <v>50</v>
      </c>
      <c r="D75" s="37">
        <f>4*$G$3</f>
        <v>80</v>
      </c>
      <c r="E75" s="37">
        <f>5+D75</f>
        <v>85</v>
      </c>
      <c r="F75" s="37">
        <f t="shared" ref="F75:H75" si="90">5+E75</f>
        <v>90</v>
      </c>
      <c r="G75" s="37">
        <f t="shared" si="90"/>
        <v>95</v>
      </c>
      <c r="H75" s="37">
        <f t="shared" si="90"/>
        <v>100</v>
      </c>
      <c r="J75" s="37">
        <f>4*$G$3</f>
        <v>80</v>
      </c>
      <c r="K75" s="37">
        <f>45+J75</f>
        <v>125</v>
      </c>
      <c r="L75" s="37">
        <f t="shared" ref="L75:N75" si="91">45+K75</f>
        <v>170</v>
      </c>
      <c r="M75" s="37">
        <f t="shared" si="91"/>
        <v>215</v>
      </c>
      <c r="N75" s="37">
        <f t="shared" si="91"/>
        <v>260</v>
      </c>
    </row>
    <row r="76" spans="3:14" x14ac:dyDescent="0.25">
      <c r="D76" s="37">
        <f>+$G$3*6</f>
        <v>120</v>
      </c>
      <c r="E76" s="37">
        <f>+D76+5</f>
        <v>125</v>
      </c>
      <c r="F76" s="37">
        <f t="shared" ref="F76:H76" si="92">+E76+5</f>
        <v>130</v>
      </c>
      <c r="G76" s="37">
        <f t="shared" si="92"/>
        <v>135</v>
      </c>
      <c r="H76" s="37">
        <f t="shared" si="92"/>
        <v>140</v>
      </c>
      <c r="J76" s="37">
        <f>+$G$3*6</f>
        <v>120</v>
      </c>
      <c r="K76" s="37">
        <f>+J76+52</f>
        <v>172</v>
      </c>
      <c r="L76" s="37">
        <f t="shared" ref="L76:N76" si="93">+K76+52</f>
        <v>224</v>
      </c>
      <c r="M76" s="37">
        <f t="shared" si="93"/>
        <v>276</v>
      </c>
      <c r="N76" s="37">
        <f t="shared" si="93"/>
        <v>328</v>
      </c>
    </row>
    <row r="77" spans="3:14" x14ac:dyDescent="0.25">
      <c r="D77" s="37">
        <f>+$G$3*3</f>
        <v>60</v>
      </c>
      <c r="E77" s="37">
        <f>-35+D77</f>
        <v>25</v>
      </c>
      <c r="F77" s="37">
        <f t="shared" ref="F77:H77" si="94">-35+E77</f>
        <v>-10</v>
      </c>
      <c r="G77" s="37">
        <f t="shared" si="94"/>
        <v>-45</v>
      </c>
      <c r="H77" s="37">
        <f t="shared" si="94"/>
        <v>-80</v>
      </c>
      <c r="J77" s="37">
        <f>+$G$3*3</f>
        <v>60</v>
      </c>
      <c r="K77" s="37">
        <f>435+J77</f>
        <v>495</v>
      </c>
      <c r="L77" s="37">
        <f t="shared" ref="L77:N77" si="95">435+K77</f>
        <v>930</v>
      </c>
      <c r="M77" s="37">
        <f t="shared" si="95"/>
        <v>1365</v>
      </c>
      <c r="N77" s="37">
        <f t="shared" si="95"/>
        <v>1800</v>
      </c>
    </row>
    <row r="79" spans="3:14" x14ac:dyDescent="0.25">
      <c r="C79">
        <v>52.5</v>
      </c>
      <c r="D79" s="37">
        <f>4*$G$3</f>
        <v>80</v>
      </c>
      <c r="E79" s="37">
        <f>5+D79</f>
        <v>85</v>
      </c>
      <c r="F79" s="37">
        <f t="shared" ref="F79:H79" si="96">5+E79</f>
        <v>90</v>
      </c>
      <c r="G79" s="37">
        <f t="shared" si="96"/>
        <v>95</v>
      </c>
      <c r="H79" s="37">
        <f t="shared" si="96"/>
        <v>100</v>
      </c>
      <c r="J79" s="37">
        <f>4*$G$3</f>
        <v>80</v>
      </c>
      <c r="K79" s="37">
        <f>45+J79</f>
        <v>125</v>
      </c>
      <c r="L79" s="37">
        <f t="shared" ref="L79:N79" si="97">45+K79</f>
        <v>170</v>
      </c>
      <c r="M79" s="37">
        <f t="shared" si="97"/>
        <v>215</v>
      </c>
      <c r="N79" s="37">
        <f t="shared" si="97"/>
        <v>260</v>
      </c>
    </row>
    <row r="80" spans="3:14" x14ac:dyDescent="0.25">
      <c r="D80" s="37">
        <f>+$G$3*6</f>
        <v>120</v>
      </c>
      <c r="E80" s="37">
        <f>+D80+5</f>
        <v>125</v>
      </c>
      <c r="F80" s="37">
        <f t="shared" ref="F80:H80" si="98">+E80+5</f>
        <v>130</v>
      </c>
      <c r="G80" s="37">
        <f t="shared" si="98"/>
        <v>135</v>
      </c>
      <c r="H80" s="37">
        <f t="shared" si="98"/>
        <v>140</v>
      </c>
      <c r="J80" s="37">
        <f>+$G$3*6</f>
        <v>120</v>
      </c>
      <c r="K80" s="37">
        <f>+J80+52</f>
        <v>172</v>
      </c>
      <c r="L80" s="37">
        <f t="shared" ref="L80:N80" si="99">+K80+52</f>
        <v>224</v>
      </c>
      <c r="M80" s="37">
        <f t="shared" si="99"/>
        <v>276</v>
      </c>
      <c r="N80" s="37">
        <f t="shared" si="99"/>
        <v>328</v>
      </c>
    </row>
    <row r="81" spans="3:14" x14ac:dyDescent="0.25">
      <c r="D81" s="37">
        <f>+$G$3*3</f>
        <v>60</v>
      </c>
      <c r="E81" s="37">
        <f>-35+D81</f>
        <v>25</v>
      </c>
      <c r="F81" s="37">
        <f t="shared" ref="F81:H81" si="100">-35+E81</f>
        <v>-10</v>
      </c>
      <c r="G81" s="37">
        <f t="shared" si="100"/>
        <v>-45</v>
      </c>
      <c r="H81" s="37">
        <f t="shared" si="100"/>
        <v>-80</v>
      </c>
      <c r="J81" s="37">
        <f>+$G$3*3</f>
        <v>60</v>
      </c>
      <c r="K81" s="37">
        <f>435+J81</f>
        <v>495</v>
      </c>
      <c r="L81" s="37">
        <f t="shared" ref="L81:N81" si="101">435+K81</f>
        <v>930</v>
      </c>
      <c r="M81" s="37">
        <f t="shared" si="101"/>
        <v>1365</v>
      </c>
      <c r="N81" s="37">
        <f t="shared" si="101"/>
        <v>1800</v>
      </c>
    </row>
    <row r="83" spans="3:14" x14ac:dyDescent="0.25">
      <c r="C83">
        <v>55</v>
      </c>
      <c r="D83" s="37">
        <f>4*$G$3</f>
        <v>80</v>
      </c>
      <c r="E83" s="37">
        <f>5+D83</f>
        <v>85</v>
      </c>
      <c r="F83" s="37">
        <f t="shared" ref="F83:H83" si="102">5+E83</f>
        <v>90</v>
      </c>
      <c r="G83" s="37">
        <f t="shared" si="102"/>
        <v>95</v>
      </c>
      <c r="H83" s="37">
        <f t="shared" si="102"/>
        <v>100</v>
      </c>
      <c r="J83" s="37">
        <f>4*$G$3</f>
        <v>80</v>
      </c>
      <c r="K83" s="37">
        <f>45+J83</f>
        <v>125</v>
      </c>
      <c r="L83" s="37">
        <f t="shared" ref="L83:N83" si="103">45+K83</f>
        <v>170</v>
      </c>
      <c r="M83" s="37">
        <f t="shared" si="103"/>
        <v>215</v>
      </c>
      <c r="N83" s="37">
        <f t="shared" si="103"/>
        <v>260</v>
      </c>
    </row>
    <row r="84" spans="3:14" x14ac:dyDescent="0.25">
      <c r="D84" s="37">
        <f>+$G$3*6</f>
        <v>120</v>
      </c>
      <c r="E84" s="37">
        <f>+D84+5</f>
        <v>125</v>
      </c>
      <c r="F84" s="37">
        <f t="shared" ref="F84:H84" si="104">+E84+5</f>
        <v>130</v>
      </c>
      <c r="G84" s="37">
        <f t="shared" si="104"/>
        <v>135</v>
      </c>
      <c r="H84" s="37">
        <f t="shared" si="104"/>
        <v>140</v>
      </c>
      <c r="J84" s="37">
        <f>+$G$3*6</f>
        <v>120</v>
      </c>
      <c r="K84" s="37">
        <f>+J84+52</f>
        <v>172</v>
      </c>
      <c r="L84" s="37">
        <f t="shared" ref="L84:N84" si="105">+K84+52</f>
        <v>224</v>
      </c>
      <c r="M84" s="37">
        <f t="shared" si="105"/>
        <v>276</v>
      </c>
      <c r="N84" s="37">
        <f t="shared" si="105"/>
        <v>328</v>
      </c>
    </row>
    <row r="85" spans="3:14" x14ac:dyDescent="0.25">
      <c r="D85" s="37">
        <f>+$G$3*3</f>
        <v>60</v>
      </c>
      <c r="E85" s="37">
        <f>-35+D85</f>
        <v>25</v>
      </c>
      <c r="F85" s="37">
        <f t="shared" ref="F85:H85" si="106">-35+E85</f>
        <v>-10</v>
      </c>
      <c r="G85" s="37">
        <f t="shared" si="106"/>
        <v>-45</v>
      </c>
      <c r="H85" s="37">
        <f t="shared" si="106"/>
        <v>-80</v>
      </c>
      <c r="J85" s="37">
        <f>+$G$3*3</f>
        <v>60</v>
      </c>
      <c r="K85" s="37">
        <f>435+J85</f>
        <v>495</v>
      </c>
      <c r="L85" s="37">
        <f t="shared" ref="L85:N85" si="107">435+K85</f>
        <v>930</v>
      </c>
      <c r="M85" s="37">
        <f t="shared" si="107"/>
        <v>1365</v>
      </c>
      <c r="N85" s="37">
        <f t="shared" si="107"/>
        <v>1800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BJ9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13" sqref="A13"/>
      <selection pane="bottomRight" activeCell="AW20" sqref="AW20"/>
    </sheetView>
  </sheetViews>
  <sheetFormatPr defaultRowHeight="15" x14ac:dyDescent="0.25"/>
  <cols>
    <col min="1" max="1" width="18.28515625" customWidth="1"/>
    <col min="2" max="2" width="20.5703125" bestFit="1" customWidth="1"/>
    <col min="3" max="4" width="7" customWidth="1"/>
    <col min="5" max="5" width="7.140625" customWidth="1"/>
    <col min="6" max="6" width="9.42578125" bestFit="1" customWidth="1"/>
    <col min="7" max="7" width="7" bestFit="1" customWidth="1"/>
    <col min="8" max="8" width="7" customWidth="1"/>
    <col min="9" max="9" width="13" customWidth="1"/>
    <col min="10" max="10" width="7.28515625" bestFit="1" customWidth="1"/>
    <col min="11" max="11" width="7" bestFit="1" customWidth="1"/>
    <col min="12" max="16" width="7" customWidth="1"/>
    <col min="17" max="18" width="6.42578125" customWidth="1"/>
    <col min="19" max="19" width="9.140625" customWidth="1"/>
    <col min="20" max="20" width="16.85546875" bestFit="1" customWidth="1"/>
    <col min="31" max="31" width="10.5703125" customWidth="1"/>
    <col min="36" max="36" width="12.5703125" bestFit="1" customWidth="1"/>
    <col min="41" max="41" width="13.28515625" customWidth="1"/>
    <col min="47" max="47" width="12.85546875" customWidth="1"/>
    <col min="48" max="48" width="16.28515625" customWidth="1"/>
  </cols>
  <sheetData>
    <row r="1" spans="1:54" x14ac:dyDescent="0.25">
      <c r="A1" s="7"/>
      <c r="B1" s="7"/>
      <c r="F1" s="9"/>
      <c r="G1" s="9"/>
      <c r="N1" s="7"/>
      <c r="O1" s="7"/>
      <c r="P1" s="7"/>
      <c r="Q1" s="7"/>
    </row>
    <row r="2" spans="1:54" ht="15.75" thickBot="1" x14ac:dyDescent="0.3">
      <c r="A2" s="12" t="s">
        <v>7</v>
      </c>
      <c r="B2" s="9"/>
      <c r="F2" s="9"/>
      <c r="N2" s="9"/>
      <c r="O2" s="13"/>
      <c r="P2" s="9"/>
      <c r="AV2" s="53" t="s">
        <v>8</v>
      </c>
    </row>
    <row r="3" spans="1:54" x14ac:dyDescent="0.25">
      <c r="A3" s="14" t="s">
        <v>5</v>
      </c>
      <c r="B3" s="8">
        <v>74.2</v>
      </c>
      <c r="F3" s="9"/>
      <c r="N3" s="10"/>
      <c r="O3" s="3"/>
      <c r="P3" s="7"/>
      <c r="AM3" s="54"/>
      <c r="AN3" s="49"/>
      <c r="AO3" s="49"/>
      <c r="AP3" s="49" t="s">
        <v>9</v>
      </c>
      <c r="AQ3" s="49"/>
      <c r="AR3" s="49"/>
      <c r="AS3" s="49"/>
      <c r="AT3" s="55"/>
      <c r="AV3" s="65" t="s">
        <v>3</v>
      </c>
      <c r="AW3" s="49" t="s">
        <v>25</v>
      </c>
      <c r="AX3" s="49"/>
      <c r="AY3" s="27">
        <v>50</v>
      </c>
    </row>
    <row r="4" spans="1:54" ht="15.75" thickBot="1" x14ac:dyDescent="0.3">
      <c r="A4" s="15" t="s">
        <v>2</v>
      </c>
      <c r="B4" s="8">
        <v>29</v>
      </c>
      <c r="N4" s="10"/>
      <c r="O4" s="3"/>
      <c r="P4" s="9"/>
      <c r="AJ4" s="19"/>
      <c r="AM4" s="56"/>
      <c r="AN4" s="57"/>
      <c r="AO4" s="57"/>
      <c r="AP4" s="57"/>
      <c r="AQ4" s="57"/>
      <c r="AR4" s="57"/>
      <c r="AS4" s="57"/>
      <c r="AT4" s="58"/>
      <c r="AV4" s="62" t="s">
        <v>15</v>
      </c>
      <c r="AW4" s="63" t="s">
        <v>26</v>
      </c>
      <c r="AX4" s="63"/>
      <c r="AY4" s="32">
        <v>45</v>
      </c>
    </row>
    <row r="5" spans="1:54" x14ac:dyDescent="0.25">
      <c r="A5" s="15" t="s">
        <v>6</v>
      </c>
      <c r="B5" s="17">
        <v>0</v>
      </c>
      <c r="F5" s="9"/>
      <c r="G5" s="7"/>
      <c r="N5" s="10"/>
      <c r="O5" s="3"/>
      <c r="P5" s="9"/>
      <c r="AM5" s="56"/>
      <c r="AN5" s="57"/>
      <c r="AO5" s="57"/>
      <c r="AP5" s="57"/>
      <c r="AQ5" s="57"/>
      <c r="AR5" s="57"/>
      <c r="AS5" s="57"/>
      <c r="AT5" s="58"/>
    </row>
    <row r="6" spans="1:54" ht="15.75" thickBot="1" x14ac:dyDescent="0.3">
      <c r="A6" s="16" t="s">
        <v>11</v>
      </c>
      <c r="B6" s="18" t="s">
        <v>10</v>
      </c>
      <c r="F6" s="9"/>
      <c r="G6" s="11"/>
      <c r="H6" s="2"/>
      <c r="I6" s="2"/>
      <c r="J6" s="20"/>
      <c r="M6" s="10"/>
      <c r="N6" s="10"/>
      <c r="O6" s="3"/>
      <c r="P6" s="9"/>
      <c r="AM6" s="56"/>
      <c r="AN6" s="57"/>
      <c r="AO6" s="57"/>
      <c r="AP6" s="57"/>
      <c r="AQ6" s="57"/>
      <c r="AR6" s="57"/>
      <c r="AS6" s="57"/>
      <c r="AT6" s="58"/>
    </row>
    <row r="7" spans="1:54" x14ac:dyDescent="0.25">
      <c r="B7" s="9"/>
      <c r="C7" s="85" t="s">
        <v>18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U7" s="86" t="s">
        <v>19</v>
      </c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M7" s="56"/>
      <c r="AN7" s="57"/>
      <c r="AO7" s="57"/>
      <c r="AP7" s="57"/>
      <c r="AQ7" s="57"/>
      <c r="AR7" s="57"/>
      <c r="AS7" s="57"/>
      <c r="AT7" s="58"/>
    </row>
    <row r="8" spans="1:5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AM8" s="56"/>
      <c r="AN8" s="57"/>
      <c r="AO8" s="57"/>
      <c r="AP8" s="57"/>
      <c r="AQ8" s="57"/>
      <c r="AR8" s="57"/>
      <c r="AS8" s="57"/>
      <c r="AT8" s="58"/>
    </row>
    <row r="9" spans="1:54" s="1" customFormat="1" ht="15" customHeight="1" x14ac:dyDescent="0.25">
      <c r="A9" s="88">
        <v>35</v>
      </c>
      <c r="B9" s="23" t="s">
        <v>0</v>
      </c>
      <c r="C9" s="24">
        <v>97</v>
      </c>
      <c r="D9" s="24">
        <v>94.5</v>
      </c>
      <c r="E9" s="24">
        <v>92</v>
      </c>
      <c r="F9" s="24">
        <v>89.5</v>
      </c>
      <c r="G9" s="24">
        <v>87</v>
      </c>
      <c r="H9" s="24">
        <v>84.5</v>
      </c>
      <c r="I9" s="24">
        <v>82</v>
      </c>
      <c r="J9" s="24">
        <v>79.5</v>
      </c>
      <c r="K9" s="24">
        <v>77</v>
      </c>
      <c r="L9" s="24">
        <v>74.5</v>
      </c>
      <c r="M9" s="24">
        <v>72</v>
      </c>
      <c r="N9" s="24">
        <v>69.5</v>
      </c>
      <c r="O9" s="24">
        <v>67</v>
      </c>
      <c r="P9" s="24">
        <v>64.5</v>
      </c>
      <c r="Q9" s="24">
        <v>62</v>
      </c>
      <c r="R9" s="24">
        <v>59.5</v>
      </c>
      <c r="T9" s="23" t="s">
        <v>0</v>
      </c>
      <c r="U9" s="24">
        <v>97</v>
      </c>
      <c r="V9" s="24">
        <v>94.5</v>
      </c>
      <c r="W9" s="24">
        <v>92</v>
      </c>
      <c r="X9" s="24">
        <v>89.5</v>
      </c>
      <c r="Y9" s="24">
        <v>87</v>
      </c>
      <c r="Z9" s="24">
        <v>84.5</v>
      </c>
      <c r="AA9" s="24">
        <v>82</v>
      </c>
      <c r="AB9" s="24">
        <v>79.5</v>
      </c>
      <c r="AC9" s="24">
        <v>77</v>
      </c>
      <c r="AD9" s="24">
        <v>74.5</v>
      </c>
      <c r="AE9" s="24">
        <v>72</v>
      </c>
      <c r="AF9" s="24">
        <v>69.5</v>
      </c>
      <c r="AG9" s="24">
        <v>67</v>
      </c>
      <c r="AH9" s="24">
        <v>64.5</v>
      </c>
      <c r="AI9" s="24">
        <v>62</v>
      </c>
      <c r="AJ9" s="24">
        <v>59.5</v>
      </c>
      <c r="AM9" s="56"/>
      <c r="AN9" s="57"/>
      <c r="AO9" s="57"/>
      <c r="AP9" s="57"/>
      <c r="AQ9" s="57"/>
      <c r="AR9" s="57"/>
      <c r="AS9" s="57"/>
      <c r="AT9" s="58"/>
      <c r="AU9" s="1" t="s">
        <v>24</v>
      </c>
    </row>
    <row r="10" spans="1:54" s="1" customFormat="1" ht="15" customHeight="1" x14ac:dyDescent="0.25">
      <c r="A10" s="88"/>
      <c r="B10" s="25" t="s">
        <v>1</v>
      </c>
      <c r="C10" s="24">
        <v>22.6</v>
      </c>
      <c r="D10" s="24">
        <v>24.35</v>
      </c>
      <c r="E10" s="24">
        <v>26.1</v>
      </c>
      <c r="F10" s="24">
        <v>27.85</v>
      </c>
      <c r="G10" s="24">
        <v>29.6</v>
      </c>
      <c r="H10" s="24">
        <v>31.35</v>
      </c>
      <c r="I10" s="24">
        <v>33.1</v>
      </c>
      <c r="J10" s="24">
        <v>34.85</v>
      </c>
      <c r="K10" s="24">
        <v>36.6</v>
      </c>
      <c r="L10" s="24">
        <v>38.35</v>
      </c>
      <c r="M10" s="24">
        <v>40.1</v>
      </c>
      <c r="N10" s="24">
        <v>41.85</v>
      </c>
      <c r="O10" s="24">
        <v>43.6</v>
      </c>
      <c r="P10" s="24">
        <v>45.35</v>
      </c>
      <c r="Q10" s="24">
        <v>47.1</v>
      </c>
      <c r="R10" s="24">
        <v>48.85</v>
      </c>
      <c r="T10" s="25" t="s">
        <v>1</v>
      </c>
      <c r="U10" s="24">
        <f>+C10+$B$4</f>
        <v>51.6</v>
      </c>
      <c r="V10" s="24">
        <f t="shared" ref="V10:AJ10" si="0">+D10+$B$4</f>
        <v>53.35</v>
      </c>
      <c r="W10" s="24">
        <f t="shared" si="0"/>
        <v>55.1</v>
      </c>
      <c r="X10" s="24">
        <f t="shared" si="0"/>
        <v>56.85</v>
      </c>
      <c r="Y10" s="24">
        <f t="shared" si="0"/>
        <v>58.6</v>
      </c>
      <c r="Z10" s="24">
        <f t="shared" si="0"/>
        <v>60.35</v>
      </c>
      <c r="AA10" s="24">
        <f t="shared" si="0"/>
        <v>62.1</v>
      </c>
      <c r="AB10" s="24">
        <f t="shared" si="0"/>
        <v>63.85</v>
      </c>
      <c r="AC10" s="24">
        <f t="shared" si="0"/>
        <v>65.599999999999994</v>
      </c>
      <c r="AD10" s="24">
        <f t="shared" si="0"/>
        <v>67.349999999999994</v>
      </c>
      <c r="AE10" s="24">
        <f t="shared" si="0"/>
        <v>69.099999999999994</v>
      </c>
      <c r="AF10" s="24">
        <f t="shared" si="0"/>
        <v>70.849999999999994</v>
      </c>
      <c r="AG10" s="24">
        <f t="shared" si="0"/>
        <v>72.599999999999994</v>
      </c>
      <c r="AH10" s="24">
        <f t="shared" si="0"/>
        <v>74.349999999999994</v>
      </c>
      <c r="AI10" s="24">
        <f t="shared" si="0"/>
        <v>76.099999999999994</v>
      </c>
      <c r="AJ10" s="24">
        <f t="shared" si="0"/>
        <v>77.849999999999994</v>
      </c>
      <c r="AM10" s="56"/>
      <c r="AN10" s="57"/>
      <c r="AO10" s="57"/>
      <c r="AP10" s="57"/>
      <c r="AQ10" s="57"/>
      <c r="AR10" s="57"/>
      <c r="AS10" s="57"/>
      <c r="AT10" s="58"/>
      <c r="AU10" s="1" t="s">
        <v>56</v>
      </c>
    </row>
    <row r="11" spans="1:54" s="1" customFormat="1" ht="15" customHeight="1" x14ac:dyDescent="0.25">
      <c r="A11" s="88"/>
      <c r="B11" s="22" t="s">
        <v>13</v>
      </c>
      <c r="C11" s="19">
        <f t="shared" ref="C11:R11" si="1">+$AY$3-C10</f>
        <v>27.4</v>
      </c>
      <c r="D11" s="19">
        <f t="shared" si="1"/>
        <v>25.65</v>
      </c>
      <c r="E11" s="19">
        <f t="shared" si="1"/>
        <v>23.9</v>
      </c>
      <c r="F11" s="19">
        <f t="shared" si="1"/>
        <v>22.15</v>
      </c>
      <c r="G11" s="19">
        <f t="shared" si="1"/>
        <v>20.399999999999999</v>
      </c>
      <c r="H11" s="19">
        <f t="shared" si="1"/>
        <v>18.649999999999999</v>
      </c>
      <c r="I11" s="19">
        <f t="shared" si="1"/>
        <v>16.899999999999999</v>
      </c>
      <c r="J11" s="19">
        <f t="shared" si="1"/>
        <v>15.149999999999999</v>
      </c>
      <c r="K11" s="19">
        <f t="shared" si="1"/>
        <v>13.399999999999999</v>
      </c>
      <c r="L11" s="19">
        <f t="shared" si="1"/>
        <v>11.649999999999999</v>
      </c>
      <c r="M11" s="19">
        <f t="shared" si="1"/>
        <v>9.8999999999999986</v>
      </c>
      <c r="N11" s="19">
        <f t="shared" si="1"/>
        <v>8.1499999999999986</v>
      </c>
      <c r="O11" s="19">
        <f t="shared" si="1"/>
        <v>6.3999999999999986</v>
      </c>
      <c r="P11" s="19">
        <f t="shared" si="1"/>
        <v>4.6499999999999986</v>
      </c>
      <c r="Q11" s="19">
        <f t="shared" si="1"/>
        <v>2.8999999999999986</v>
      </c>
      <c r="R11" s="19">
        <f t="shared" si="1"/>
        <v>1.1499999999999986</v>
      </c>
      <c r="T11" s="28" t="s">
        <v>14</v>
      </c>
      <c r="U11" s="26">
        <f>+C11-$B4</f>
        <v>-1.6000000000000014</v>
      </c>
      <c r="V11" s="26">
        <f t="shared" ref="V11:AJ11" si="2">+D11-$B4</f>
        <v>-3.3500000000000014</v>
      </c>
      <c r="W11" s="26">
        <f t="shared" si="2"/>
        <v>-5.1000000000000014</v>
      </c>
      <c r="X11" s="26">
        <f t="shared" si="2"/>
        <v>-6.8500000000000014</v>
      </c>
      <c r="Y11" s="26">
        <f t="shared" si="2"/>
        <v>-8.6000000000000014</v>
      </c>
      <c r="Z11" s="26">
        <f t="shared" si="2"/>
        <v>-10.350000000000001</v>
      </c>
      <c r="AA11" s="26">
        <f t="shared" si="2"/>
        <v>-12.100000000000001</v>
      </c>
      <c r="AB11" s="26">
        <f t="shared" si="2"/>
        <v>-13.850000000000001</v>
      </c>
      <c r="AC11" s="26">
        <f t="shared" si="2"/>
        <v>-15.600000000000001</v>
      </c>
      <c r="AD11" s="26">
        <f t="shared" si="2"/>
        <v>-17.350000000000001</v>
      </c>
      <c r="AE11" s="26">
        <f t="shared" si="2"/>
        <v>-19.100000000000001</v>
      </c>
      <c r="AF11" s="26">
        <f t="shared" si="2"/>
        <v>-20.85</v>
      </c>
      <c r="AG11" s="26">
        <f t="shared" si="2"/>
        <v>-22.6</v>
      </c>
      <c r="AH11" s="26">
        <f t="shared" si="2"/>
        <v>-24.35</v>
      </c>
      <c r="AI11" s="26">
        <f t="shared" si="2"/>
        <v>-26.1</v>
      </c>
      <c r="AJ11" s="26">
        <f t="shared" si="2"/>
        <v>-27.85</v>
      </c>
      <c r="AM11" s="56"/>
      <c r="AN11" s="57"/>
      <c r="AO11" s="57"/>
      <c r="AP11" s="57"/>
      <c r="AQ11" s="57"/>
      <c r="AR11" s="57"/>
      <c r="AS11" s="57"/>
      <c r="AT11" s="58"/>
      <c r="AU11" s="1" t="s">
        <v>27</v>
      </c>
      <c r="AV11" s="1" t="s">
        <v>55</v>
      </c>
      <c r="AW11" s="37">
        <v>35</v>
      </c>
      <c r="AX11" s="1">
        <v>32.5</v>
      </c>
    </row>
    <row r="12" spans="1:54" ht="15" customHeight="1" x14ac:dyDescent="0.25">
      <c r="A12" s="88"/>
      <c r="B12" s="21" t="s">
        <v>4</v>
      </c>
      <c r="C12" s="19">
        <f t="shared" ref="C12:R12" si="3">+$B$3+C11</f>
        <v>101.6</v>
      </c>
      <c r="D12" s="19">
        <f t="shared" si="3"/>
        <v>99.85</v>
      </c>
      <c r="E12" s="19">
        <f t="shared" si="3"/>
        <v>98.1</v>
      </c>
      <c r="F12" s="19">
        <f t="shared" si="3"/>
        <v>96.35</v>
      </c>
      <c r="G12" s="19">
        <f t="shared" si="3"/>
        <v>94.6</v>
      </c>
      <c r="H12" s="19">
        <f t="shared" si="3"/>
        <v>92.85</v>
      </c>
      <c r="I12" s="19">
        <f t="shared" si="3"/>
        <v>91.1</v>
      </c>
      <c r="J12" s="19">
        <f t="shared" si="3"/>
        <v>89.35</v>
      </c>
      <c r="K12" s="19">
        <f t="shared" si="3"/>
        <v>87.6</v>
      </c>
      <c r="L12" s="19">
        <f t="shared" si="3"/>
        <v>85.85</v>
      </c>
      <c r="M12" s="19">
        <f t="shared" si="3"/>
        <v>84.1</v>
      </c>
      <c r="N12" s="19">
        <f t="shared" si="3"/>
        <v>82.35</v>
      </c>
      <c r="O12" s="19">
        <f t="shared" si="3"/>
        <v>80.599999999999994</v>
      </c>
      <c r="P12" s="19">
        <f t="shared" si="3"/>
        <v>78.849999999999994</v>
      </c>
      <c r="Q12" s="19">
        <f t="shared" si="3"/>
        <v>77.099999999999994</v>
      </c>
      <c r="R12" s="19">
        <f t="shared" si="3"/>
        <v>75.349999999999994</v>
      </c>
      <c r="T12" s="21" t="s">
        <v>4</v>
      </c>
      <c r="U12" s="19">
        <f>+$B$3+C11</f>
        <v>101.6</v>
      </c>
      <c r="V12" s="19">
        <f t="shared" ref="V12:AJ12" si="4">+$B$3+D11</f>
        <v>99.85</v>
      </c>
      <c r="W12" s="19">
        <f t="shared" si="4"/>
        <v>98.1</v>
      </c>
      <c r="X12" s="19">
        <f t="shared" si="4"/>
        <v>96.35</v>
      </c>
      <c r="Y12" s="19">
        <f t="shared" si="4"/>
        <v>94.6</v>
      </c>
      <c r="Z12" s="19">
        <f t="shared" si="4"/>
        <v>92.85</v>
      </c>
      <c r="AA12" s="19">
        <f t="shared" si="4"/>
        <v>91.1</v>
      </c>
      <c r="AB12" s="19">
        <f t="shared" si="4"/>
        <v>89.35</v>
      </c>
      <c r="AC12" s="19">
        <f t="shared" si="4"/>
        <v>87.6</v>
      </c>
      <c r="AD12" s="19">
        <f t="shared" si="4"/>
        <v>85.85</v>
      </c>
      <c r="AE12" s="19">
        <f t="shared" si="4"/>
        <v>84.1</v>
      </c>
      <c r="AF12" s="19">
        <f t="shared" si="4"/>
        <v>82.35</v>
      </c>
      <c r="AG12" s="19">
        <f t="shared" si="4"/>
        <v>80.599999999999994</v>
      </c>
      <c r="AH12" s="19">
        <f t="shared" si="4"/>
        <v>78.849999999999994</v>
      </c>
      <c r="AI12" s="19">
        <f t="shared" si="4"/>
        <v>77.099999999999994</v>
      </c>
      <c r="AJ12" s="19">
        <f t="shared" si="4"/>
        <v>75.349999999999994</v>
      </c>
      <c r="AM12" s="56"/>
      <c r="AN12" s="57"/>
      <c r="AO12" s="57"/>
      <c r="AP12" s="57"/>
      <c r="AQ12" s="57"/>
      <c r="AR12" s="57"/>
      <c r="AS12" s="57"/>
      <c r="AT12" s="58"/>
      <c r="AU12" s="1" t="s">
        <v>28</v>
      </c>
      <c r="AV12" s="1" t="s">
        <v>55</v>
      </c>
      <c r="AW12" s="37">
        <v>37.5</v>
      </c>
      <c r="AX12">
        <v>35</v>
      </c>
    </row>
    <row r="13" spans="1:54" s="1" customFormat="1" x14ac:dyDescent="0.25">
      <c r="A13" s="29"/>
      <c r="AM13" s="56"/>
      <c r="AN13" s="57"/>
      <c r="AO13" s="57"/>
      <c r="AP13" s="57"/>
      <c r="AQ13" s="57"/>
      <c r="AR13" s="57"/>
      <c r="AS13" s="57"/>
      <c r="AT13" s="58"/>
      <c r="AU13" s="1" t="s">
        <v>29</v>
      </c>
      <c r="AV13" s="1" t="s">
        <v>55</v>
      </c>
      <c r="AW13" s="37">
        <v>40</v>
      </c>
      <c r="AX13" s="1">
        <v>37.5</v>
      </c>
      <c r="BB13" s="50"/>
    </row>
    <row r="14" spans="1:54" ht="21" customHeight="1" x14ac:dyDescent="0.25">
      <c r="A14" s="84">
        <v>37.5</v>
      </c>
      <c r="B14" s="23" t="s">
        <v>0</v>
      </c>
      <c r="C14" s="24">
        <v>97</v>
      </c>
      <c r="D14" s="24">
        <v>94.5</v>
      </c>
      <c r="E14" s="24">
        <v>92</v>
      </c>
      <c r="F14" s="24">
        <v>89.5</v>
      </c>
      <c r="G14" s="24">
        <v>87</v>
      </c>
      <c r="H14" s="24">
        <v>84.5</v>
      </c>
      <c r="I14" s="24">
        <v>82</v>
      </c>
      <c r="J14" s="24">
        <v>79.5</v>
      </c>
      <c r="K14" s="24">
        <v>77</v>
      </c>
      <c r="L14" s="24">
        <v>74.5</v>
      </c>
      <c r="M14" s="24">
        <v>72</v>
      </c>
      <c r="N14" s="24">
        <v>69.5</v>
      </c>
      <c r="O14" s="24">
        <v>67</v>
      </c>
      <c r="P14" s="24">
        <v>64.5</v>
      </c>
      <c r="Q14" s="24">
        <v>62</v>
      </c>
      <c r="R14" s="24">
        <v>59.5</v>
      </c>
      <c r="T14" s="23" t="s">
        <v>0</v>
      </c>
      <c r="U14" s="24">
        <v>97</v>
      </c>
      <c r="V14" s="24">
        <v>94.5</v>
      </c>
      <c r="W14" s="24">
        <v>92</v>
      </c>
      <c r="X14" s="24">
        <v>89.5</v>
      </c>
      <c r="Y14" s="24">
        <v>87</v>
      </c>
      <c r="Z14" s="24">
        <v>84.5</v>
      </c>
      <c r="AA14" s="24">
        <v>82</v>
      </c>
      <c r="AB14" s="24">
        <v>79.5</v>
      </c>
      <c r="AC14" s="24">
        <v>77</v>
      </c>
      <c r="AD14" s="24">
        <v>74.5</v>
      </c>
      <c r="AE14" s="24">
        <v>72</v>
      </c>
      <c r="AF14" s="24">
        <v>69.5</v>
      </c>
      <c r="AG14" s="24">
        <v>67</v>
      </c>
      <c r="AH14" s="24">
        <v>64.5</v>
      </c>
      <c r="AI14" s="24">
        <v>62</v>
      </c>
      <c r="AJ14" s="24">
        <v>59.5</v>
      </c>
      <c r="AM14" s="56"/>
      <c r="AN14" s="57"/>
      <c r="AO14" s="57" t="s">
        <v>9</v>
      </c>
      <c r="AP14" s="57"/>
      <c r="AQ14" s="57"/>
      <c r="AR14" s="57"/>
      <c r="AS14" s="57"/>
      <c r="AT14" s="58"/>
      <c r="AU14" s="1" t="s">
        <v>30</v>
      </c>
      <c r="AV14" s="1" t="s">
        <v>55</v>
      </c>
      <c r="AW14" s="37">
        <v>42.5</v>
      </c>
      <c r="AX14">
        <v>40</v>
      </c>
    </row>
    <row r="15" spans="1:54" ht="15" customHeight="1" x14ac:dyDescent="0.25">
      <c r="A15" s="84"/>
      <c r="B15" s="25" t="s">
        <v>1</v>
      </c>
      <c r="C15" s="24">
        <v>17.62</v>
      </c>
      <c r="D15" s="24">
        <v>19.54</v>
      </c>
      <c r="E15" s="24">
        <v>21.46</v>
      </c>
      <c r="F15" s="24">
        <v>23.38</v>
      </c>
      <c r="G15" s="24">
        <v>25.3</v>
      </c>
      <c r="H15" s="24">
        <v>27.22</v>
      </c>
      <c r="I15" s="24">
        <v>29.14</v>
      </c>
      <c r="J15" s="24">
        <v>31.06</v>
      </c>
      <c r="K15" s="24">
        <v>32.979999999999997</v>
      </c>
      <c r="L15" s="24">
        <v>34.9</v>
      </c>
      <c r="M15" s="24">
        <v>36.82</v>
      </c>
      <c r="N15" s="24">
        <v>38.74</v>
      </c>
      <c r="O15" s="24">
        <v>40.659999999999997</v>
      </c>
      <c r="P15" s="24">
        <v>42.58</v>
      </c>
      <c r="Q15" s="24">
        <v>44.5</v>
      </c>
      <c r="R15" s="24">
        <v>46.42</v>
      </c>
      <c r="T15" s="25" t="s">
        <v>1</v>
      </c>
      <c r="U15" s="24">
        <f>+C15+$B$4</f>
        <v>46.620000000000005</v>
      </c>
      <c r="V15" s="24">
        <f t="shared" ref="V15" si="5">+D15+$B$4</f>
        <v>48.54</v>
      </c>
      <c r="W15" s="24">
        <f t="shared" ref="W15" si="6">+E15+$B$4</f>
        <v>50.46</v>
      </c>
      <c r="X15" s="24">
        <f t="shared" ref="X15" si="7">+F15+$B$4</f>
        <v>52.379999999999995</v>
      </c>
      <c r="Y15" s="24">
        <f t="shared" ref="Y15" si="8">+G15+$B$4</f>
        <v>54.3</v>
      </c>
      <c r="Z15" s="24">
        <f t="shared" ref="Z15" si="9">+H15+$B$4</f>
        <v>56.22</v>
      </c>
      <c r="AA15" s="24">
        <f t="shared" ref="AA15" si="10">+I15+$B$4</f>
        <v>58.14</v>
      </c>
      <c r="AB15" s="24">
        <f t="shared" ref="AB15" si="11">+J15+$B$4</f>
        <v>60.06</v>
      </c>
      <c r="AC15" s="24">
        <f t="shared" ref="AC15" si="12">+K15+$B$4</f>
        <v>61.98</v>
      </c>
      <c r="AD15" s="24">
        <f t="shared" ref="AD15" si="13">+L15+$B$4</f>
        <v>63.9</v>
      </c>
      <c r="AE15" s="24">
        <f t="shared" ref="AE15" si="14">+M15+$B$4</f>
        <v>65.819999999999993</v>
      </c>
      <c r="AF15" s="24">
        <f t="shared" ref="AF15" si="15">+N15+$B$4</f>
        <v>67.740000000000009</v>
      </c>
      <c r="AG15" s="24">
        <f t="shared" ref="AG15" si="16">+O15+$B$4</f>
        <v>69.66</v>
      </c>
      <c r="AH15" s="24">
        <f t="shared" ref="AH15" si="17">+P15+$B$4</f>
        <v>71.58</v>
      </c>
      <c r="AI15" s="24">
        <f t="shared" ref="AI15" si="18">+Q15+$B$4</f>
        <v>73.5</v>
      </c>
      <c r="AJ15" s="24">
        <f t="shared" ref="AJ15" si="19">+R15+$B$4</f>
        <v>75.42</v>
      </c>
      <c r="AM15" s="56"/>
      <c r="AN15" s="57"/>
      <c r="AO15" s="57" t="s">
        <v>22</v>
      </c>
      <c r="AP15" s="57"/>
      <c r="AQ15" s="66">
        <f>+AY3</f>
        <v>50</v>
      </c>
      <c r="AR15" s="57"/>
      <c r="AS15" s="57"/>
      <c r="AT15" s="58"/>
      <c r="AU15" s="1" t="s">
        <v>31</v>
      </c>
      <c r="AV15" s="1" t="s">
        <v>55</v>
      </c>
      <c r="AW15" s="37">
        <v>45</v>
      </c>
      <c r="AX15">
        <v>42.5</v>
      </c>
    </row>
    <row r="16" spans="1:54" ht="15" customHeight="1" x14ac:dyDescent="0.25">
      <c r="A16" s="84"/>
      <c r="B16" s="22" t="s">
        <v>13</v>
      </c>
      <c r="C16" s="19">
        <f t="shared" ref="C16:R16" si="20">+$AY$3-C15</f>
        <v>32.379999999999995</v>
      </c>
      <c r="D16" s="19">
        <f t="shared" si="20"/>
        <v>30.46</v>
      </c>
      <c r="E16" s="19">
        <f t="shared" si="20"/>
        <v>28.54</v>
      </c>
      <c r="F16" s="19">
        <f t="shared" si="20"/>
        <v>26.62</v>
      </c>
      <c r="G16" s="19">
        <f t="shared" si="20"/>
        <v>24.7</v>
      </c>
      <c r="H16" s="19">
        <f t="shared" si="20"/>
        <v>22.78</v>
      </c>
      <c r="I16" s="19">
        <f t="shared" si="20"/>
        <v>20.86</v>
      </c>
      <c r="J16" s="19">
        <f t="shared" si="20"/>
        <v>18.940000000000001</v>
      </c>
      <c r="K16" s="19">
        <f t="shared" si="20"/>
        <v>17.020000000000003</v>
      </c>
      <c r="L16" s="19">
        <f t="shared" si="20"/>
        <v>15.100000000000001</v>
      </c>
      <c r="M16" s="19">
        <f t="shared" si="20"/>
        <v>13.18</v>
      </c>
      <c r="N16" s="19">
        <f t="shared" si="20"/>
        <v>11.259999999999998</v>
      </c>
      <c r="O16" s="19">
        <f t="shared" si="20"/>
        <v>9.3400000000000034</v>
      </c>
      <c r="P16" s="19">
        <f t="shared" si="20"/>
        <v>7.4200000000000017</v>
      </c>
      <c r="Q16" s="19">
        <f t="shared" si="20"/>
        <v>5.5</v>
      </c>
      <c r="R16" s="19">
        <f t="shared" si="20"/>
        <v>3.5799999999999983</v>
      </c>
      <c r="T16" s="28" t="s">
        <v>14</v>
      </c>
      <c r="U16" s="26">
        <f t="shared" ref="U16:AJ16" si="21">+C16-$B4</f>
        <v>3.3799999999999955</v>
      </c>
      <c r="V16" s="26">
        <f t="shared" si="21"/>
        <v>1.4600000000000009</v>
      </c>
      <c r="W16" s="26">
        <f t="shared" si="21"/>
        <v>-0.46000000000000085</v>
      </c>
      <c r="X16" s="26">
        <f t="shared" si="21"/>
        <v>-2.379999999999999</v>
      </c>
      <c r="Y16" s="26">
        <f t="shared" si="21"/>
        <v>-4.3000000000000007</v>
      </c>
      <c r="Z16" s="26">
        <f t="shared" si="21"/>
        <v>-6.2199999999999989</v>
      </c>
      <c r="AA16" s="26">
        <f t="shared" si="21"/>
        <v>-8.14</v>
      </c>
      <c r="AB16" s="26">
        <f t="shared" si="21"/>
        <v>-10.059999999999999</v>
      </c>
      <c r="AC16" s="26">
        <f t="shared" si="21"/>
        <v>-11.979999999999997</v>
      </c>
      <c r="AD16" s="26">
        <f t="shared" si="21"/>
        <v>-13.899999999999999</v>
      </c>
      <c r="AE16" s="26">
        <f t="shared" si="21"/>
        <v>-15.82</v>
      </c>
      <c r="AF16" s="26">
        <f t="shared" si="21"/>
        <v>-17.740000000000002</v>
      </c>
      <c r="AG16" s="26">
        <f t="shared" si="21"/>
        <v>-19.659999999999997</v>
      </c>
      <c r="AH16" s="26">
        <f t="shared" si="21"/>
        <v>-21.58</v>
      </c>
      <c r="AI16" s="26">
        <f t="shared" si="21"/>
        <v>-23.5</v>
      </c>
      <c r="AJ16" s="26">
        <f t="shared" si="21"/>
        <v>-25.42</v>
      </c>
      <c r="AM16" s="56"/>
      <c r="AN16" s="57"/>
      <c r="AO16" s="57" t="s">
        <v>23</v>
      </c>
      <c r="AP16" s="57"/>
      <c r="AQ16" s="67">
        <f>IF((AY4&lt;32.5)+(AY4&gt;55)&gt;0,"Fejl i indtastning",INDEX(AW11:AW20,MATCH(AY4,AX11:AX20)))</f>
        <v>47.5</v>
      </c>
      <c r="AR16" s="57"/>
      <c r="AS16" s="57"/>
      <c r="AT16" s="58"/>
      <c r="AU16" s="1" t="s">
        <v>32</v>
      </c>
      <c r="AV16" s="1" t="s">
        <v>55</v>
      </c>
      <c r="AW16" s="37">
        <v>47.5</v>
      </c>
      <c r="AX16">
        <v>45</v>
      </c>
    </row>
    <row r="17" spans="1:60" ht="15" customHeight="1" x14ac:dyDescent="0.25">
      <c r="A17" s="84"/>
      <c r="B17" s="21" t="s">
        <v>4</v>
      </c>
      <c r="C17" s="19">
        <f t="shared" ref="C17:R17" si="22">+$B$3+C16</f>
        <v>106.58</v>
      </c>
      <c r="D17" s="19">
        <f t="shared" si="22"/>
        <v>104.66</v>
      </c>
      <c r="E17" s="19">
        <f t="shared" si="22"/>
        <v>102.74000000000001</v>
      </c>
      <c r="F17" s="19">
        <f t="shared" si="22"/>
        <v>100.82000000000001</v>
      </c>
      <c r="G17" s="19">
        <f t="shared" si="22"/>
        <v>98.9</v>
      </c>
      <c r="H17" s="19">
        <f t="shared" si="22"/>
        <v>96.98</v>
      </c>
      <c r="I17" s="19">
        <f t="shared" si="22"/>
        <v>95.06</v>
      </c>
      <c r="J17" s="19">
        <f t="shared" si="22"/>
        <v>93.14</v>
      </c>
      <c r="K17" s="19">
        <f t="shared" si="22"/>
        <v>91.22</v>
      </c>
      <c r="L17" s="19">
        <f t="shared" si="22"/>
        <v>89.300000000000011</v>
      </c>
      <c r="M17" s="19">
        <f t="shared" si="22"/>
        <v>87.38</v>
      </c>
      <c r="N17" s="19">
        <f t="shared" si="22"/>
        <v>85.460000000000008</v>
      </c>
      <c r="O17" s="19">
        <f t="shared" si="22"/>
        <v>83.54</v>
      </c>
      <c r="P17" s="19">
        <f t="shared" si="22"/>
        <v>81.62</v>
      </c>
      <c r="Q17" s="19">
        <f t="shared" si="22"/>
        <v>79.7</v>
      </c>
      <c r="R17" s="19">
        <f t="shared" si="22"/>
        <v>77.78</v>
      </c>
      <c r="T17" s="21" t="s">
        <v>4</v>
      </c>
      <c r="U17" s="19">
        <f t="shared" ref="U17:AJ17" si="23">+C16+$B3</f>
        <v>106.58</v>
      </c>
      <c r="V17" s="19">
        <f t="shared" si="23"/>
        <v>104.66</v>
      </c>
      <c r="W17" s="19">
        <f t="shared" si="23"/>
        <v>102.74000000000001</v>
      </c>
      <c r="X17" s="19">
        <f t="shared" si="23"/>
        <v>100.82000000000001</v>
      </c>
      <c r="Y17" s="19">
        <f t="shared" si="23"/>
        <v>98.9</v>
      </c>
      <c r="Z17" s="19">
        <f t="shared" si="23"/>
        <v>96.98</v>
      </c>
      <c r="AA17" s="19">
        <f t="shared" si="23"/>
        <v>95.06</v>
      </c>
      <c r="AB17" s="19">
        <f t="shared" si="23"/>
        <v>93.14</v>
      </c>
      <c r="AC17" s="19">
        <f t="shared" si="23"/>
        <v>91.22</v>
      </c>
      <c r="AD17" s="19">
        <f t="shared" si="23"/>
        <v>89.300000000000011</v>
      </c>
      <c r="AE17" s="19">
        <f t="shared" si="23"/>
        <v>87.38</v>
      </c>
      <c r="AF17" s="19">
        <f t="shared" si="23"/>
        <v>85.460000000000008</v>
      </c>
      <c r="AG17" s="19">
        <f t="shared" si="23"/>
        <v>83.54</v>
      </c>
      <c r="AH17" s="19">
        <f t="shared" si="23"/>
        <v>81.62</v>
      </c>
      <c r="AI17" s="19">
        <f t="shared" si="23"/>
        <v>79.7</v>
      </c>
      <c r="AJ17" s="19">
        <f t="shared" si="23"/>
        <v>77.78</v>
      </c>
      <c r="AM17" s="56"/>
      <c r="AN17" s="57"/>
      <c r="AO17" s="57"/>
      <c r="AP17" s="57"/>
      <c r="AQ17" s="57"/>
      <c r="AR17" s="57"/>
      <c r="AS17" s="57"/>
      <c r="AT17" s="58"/>
      <c r="AU17" s="1" t="s">
        <v>33</v>
      </c>
      <c r="AV17" s="1" t="s">
        <v>55</v>
      </c>
      <c r="AW17" s="37">
        <v>50</v>
      </c>
      <c r="AX17">
        <v>47.5</v>
      </c>
    </row>
    <row r="18" spans="1:60" x14ac:dyDescent="0.25">
      <c r="A18" s="4">
        <v>40</v>
      </c>
      <c r="AM18" s="56"/>
      <c r="AN18" s="57"/>
      <c r="AO18" s="57" t="s">
        <v>52</v>
      </c>
      <c r="AP18" s="57"/>
      <c r="AQ18" s="57"/>
      <c r="AR18" s="57"/>
      <c r="AS18" s="57"/>
      <c r="AT18" s="58"/>
      <c r="AU18" s="1" t="s">
        <v>34</v>
      </c>
      <c r="AV18" s="1" t="s">
        <v>55</v>
      </c>
      <c r="AW18" s="37">
        <v>52.5</v>
      </c>
      <c r="AX18">
        <v>50</v>
      </c>
    </row>
    <row r="19" spans="1:60" s="1" customFormat="1" ht="16.5" customHeight="1" x14ac:dyDescent="0.25">
      <c r="A19" s="84">
        <v>40</v>
      </c>
      <c r="B19" s="23" t="s">
        <v>0</v>
      </c>
      <c r="C19" s="24">
        <v>97</v>
      </c>
      <c r="D19" s="24">
        <v>94.5</v>
      </c>
      <c r="E19" s="24">
        <v>92</v>
      </c>
      <c r="F19" s="24">
        <v>89.5</v>
      </c>
      <c r="G19" s="24">
        <v>87</v>
      </c>
      <c r="H19" s="24">
        <v>84.5</v>
      </c>
      <c r="I19" s="24">
        <v>82</v>
      </c>
      <c r="J19" s="24">
        <v>79.5</v>
      </c>
      <c r="K19" s="24">
        <v>77</v>
      </c>
      <c r="L19" s="24">
        <v>74.5</v>
      </c>
      <c r="M19" s="24">
        <v>72</v>
      </c>
      <c r="N19" s="24">
        <v>69.5</v>
      </c>
      <c r="O19" s="24">
        <v>67</v>
      </c>
      <c r="P19" s="24">
        <v>64.5</v>
      </c>
      <c r="Q19" s="24">
        <v>62</v>
      </c>
      <c r="R19" s="24">
        <v>59.5</v>
      </c>
      <c r="T19" s="23" t="s">
        <v>0</v>
      </c>
      <c r="U19" s="24">
        <v>97</v>
      </c>
      <c r="V19" s="24">
        <v>94.5</v>
      </c>
      <c r="W19" s="24">
        <v>92</v>
      </c>
      <c r="X19" s="24">
        <v>89.5</v>
      </c>
      <c r="Y19" s="24">
        <v>87</v>
      </c>
      <c r="Z19" s="24">
        <v>84.5</v>
      </c>
      <c r="AA19" s="24">
        <v>82</v>
      </c>
      <c r="AB19" s="24">
        <v>79.5</v>
      </c>
      <c r="AC19" s="24">
        <v>77</v>
      </c>
      <c r="AD19" s="24">
        <v>74.5</v>
      </c>
      <c r="AE19" s="24">
        <v>72</v>
      </c>
      <c r="AF19" s="24">
        <v>69.5</v>
      </c>
      <c r="AG19" s="24">
        <v>67</v>
      </c>
      <c r="AH19" s="24">
        <v>64.5</v>
      </c>
      <c r="AI19" s="24">
        <v>62</v>
      </c>
      <c r="AJ19" s="24">
        <v>59.5</v>
      </c>
      <c r="AM19" s="56"/>
      <c r="AN19" s="57"/>
      <c r="AO19" s="57" t="s">
        <v>20</v>
      </c>
      <c r="AP19" s="59">
        <v>1</v>
      </c>
      <c r="AQ19" s="59">
        <v>2</v>
      </c>
      <c r="AR19" s="59">
        <v>3</v>
      </c>
      <c r="AS19" s="57"/>
      <c r="AT19" s="58"/>
      <c r="AU19" s="1" t="s">
        <v>57</v>
      </c>
      <c r="AV19" s="1" t="s">
        <v>55</v>
      </c>
      <c r="AW19" s="37">
        <v>55</v>
      </c>
      <c r="AX19" s="1">
        <v>52.5</v>
      </c>
    </row>
    <row r="20" spans="1:60" s="1" customFormat="1" ht="16.5" customHeight="1" x14ac:dyDescent="0.25">
      <c r="A20" s="84"/>
      <c r="B20" s="25" t="s">
        <v>1</v>
      </c>
      <c r="C20" s="24">
        <v>12.35</v>
      </c>
      <c r="D20" s="24">
        <v>14.45</v>
      </c>
      <c r="E20" s="24">
        <v>16.55</v>
      </c>
      <c r="F20" s="24">
        <v>18.649999999999999</v>
      </c>
      <c r="G20" s="24">
        <v>20.75</v>
      </c>
      <c r="H20" s="24">
        <v>22.84</v>
      </c>
      <c r="I20" s="24">
        <v>24.94</v>
      </c>
      <c r="J20" s="24">
        <v>27.04</v>
      </c>
      <c r="K20" s="24">
        <v>29.14</v>
      </c>
      <c r="L20" s="24">
        <v>31.23</v>
      </c>
      <c r="M20" s="24">
        <v>33.33</v>
      </c>
      <c r="N20" s="24">
        <v>35.43</v>
      </c>
      <c r="O20" s="24">
        <v>37.53</v>
      </c>
      <c r="P20" s="24">
        <v>39.619999999999997</v>
      </c>
      <c r="Q20" s="24">
        <v>41.72</v>
      </c>
      <c r="R20" s="24">
        <v>43.82</v>
      </c>
      <c r="T20" s="25" t="s">
        <v>1</v>
      </c>
      <c r="U20" s="24">
        <f>+C20+$B$4</f>
        <v>41.35</v>
      </c>
      <c r="V20" s="24">
        <f t="shared" ref="V20" si="24">+D20+$B$4</f>
        <v>43.45</v>
      </c>
      <c r="W20" s="24">
        <f t="shared" ref="W20" si="25">+E20+$B$4</f>
        <v>45.55</v>
      </c>
      <c r="X20" s="24">
        <f t="shared" ref="X20" si="26">+F20+$B$4</f>
        <v>47.65</v>
      </c>
      <c r="Y20" s="24">
        <f t="shared" ref="Y20" si="27">+G20+$B$4</f>
        <v>49.75</v>
      </c>
      <c r="Z20" s="24">
        <f t="shared" ref="Z20" si="28">+H20+$B$4</f>
        <v>51.84</v>
      </c>
      <c r="AA20" s="24">
        <f t="shared" ref="AA20" si="29">+I20+$B$4</f>
        <v>53.94</v>
      </c>
      <c r="AB20" s="24">
        <f t="shared" ref="AB20" si="30">+J20+$B$4</f>
        <v>56.04</v>
      </c>
      <c r="AC20" s="24">
        <f t="shared" ref="AC20" si="31">+K20+$B$4</f>
        <v>58.14</v>
      </c>
      <c r="AD20" s="24">
        <f t="shared" ref="AD20" si="32">+L20+$B$4</f>
        <v>60.230000000000004</v>
      </c>
      <c r="AE20" s="24">
        <f t="shared" ref="AE20" si="33">+M20+$B$4</f>
        <v>62.33</v>
      </c>
      <c r="AF20" s="24">
        <f t="shared" ref="AF20" si="34">+N20+$B$4</f>
        <v>64.430000000000007</v>
      </c>
      <c r="AG20" s="24">
        <f t="shared" ref="AG20" si="35">+O20+$B$4</f>
        <v>66.53</v>
      </c>
      <c r="AH20" s="24">
        <f t="shared" ref="AH20" si="36">+P20+$B$4</f>
        <v>68.62</v>
      </c>
      <c r="AI20" s="24">
        <f t="shared" ref="AI20" si="37">+Q20+$B$4</f>
        <v>70.72</v>
      </c>
      <c r="AJ20" s="24">
        <f t="shared" ref="AJ20" si="38">+R20+$B$4</f>
        <v>72.819999999999993</v>
      </c>
      <c r="AM20" s="56"/>
      <c r="AN20" s="57"/>
      <c r="AO20" s="57" t="s">
        <v>16</v>
      </c>
      <c r="AP20" s="60">
        <v>94.1</v>
      </c>
      <c r="AQ20" s="60">
        <v>92.35</v>
      </c>
      <c r="AR20" s="60">
        <v>90.6</v>
      </c>
      <c r="AS20" s="57"/>
      <c r="AT20" s="58"/>
      <c r="AU20" s="1" t="s">
        <v>58</v>
      </c>
      <c r="AV20" s="1" t="s">
        <v>55</v>
      </c>
      <c r="AW20" s="37" t="s">
        <v>59</v>
      </c>
      <c r="AX20" s="1">
        <v>55</v>
      </c>
    </row>
    <row r="21" spans="1:60" s="1" customFormat="1" ht="16.5" customHeight="1" x14ac:dyDescent="0.25">
      <c r="A21" s="84"/>
      <c r="B21" s="22" t="s">
        <v>13</v>
      </c>
      <c r="C21" s="19">
        <f t="shared" ref="C21:R21" si="39">+$AY$3-C20</f>
        <v>37.65</v>
      </c>
      <c r="D21" s="19">
        <f t="shared" si="39"/>
        <v>35.549999999999997</v>
      </c>
      <c r="E21" s="33">
        <f t="shared" si="39"/>
        <v>33.450000000000003</v>
      </c>
      <c r="F21" s="19">
        <f t="shared" si="39"/>
        <v>31.35</v>
      </c>
      <c r="G21" s="19">
        <f t="shared" si="39"/>
        <v>29.25</v>
      </c>
      <c r="H21" s="19">
        <f t="shared" si="39"/>
        <v>27.16</v>
      </c>
      <c r="I21" s="19">
        <f t="shared" si="39"/>
        <v>25.06</v>
      </c>
      <c r="J21" s="19">
        <f t="shared" si="39"/>
        <v>22.96</v>
      </c>
      <c r="K21" s="19">
        <f t="shared" si="39"/>
        <v>20.86</v>
      </c>
      <c r="L21" s="19">
        <f t="shared" si="39"/>
        <v>18.77</v>
      </c>
      <c r="M21" s="19">
        <f t="shared" si="39"/>
        <v>16.670000000000002</v>
      </c>
      <c r="N21" s="19">
        <f t="shared" si="39"/>
        <v>14.57</v>
      </c>
      <c r="O21" s="19">
        <f t="shared" si="39"/>
        <v>12.469999999999999</v>
      </c>
      <c r="P21" s="19">
        <f t="shared" si="39"/>
        <v>10.380000000000003</v>
      </c>
      <c r="Q21" s="19">
        <f t="shared" si="39"/>
        <v>8.2800000000000011</v>
      </c>
      <c r="R21" s="19">
        <f t="shared" si="39"/>
        <v>6.18</v>
      </c>
      <c r="T21" s="28" t="s">
        <v>14</v>
      </c>
      <c r="U21" s="26">
        <f t="shared" ref="U21:AJ21" si="40">+C21-$B4</f>
        <v>8.6499999999999986</v>
      </c>
      <c r="V21" s="26">
        <f t="shared" si="40"/>
        <v>6.5499999999999972</v>
      </c>
      <c r="W21" s="26">
        <f t="shared" si="40"/>
        <v>4.4500000000000028</v>
      </c>
      <c r="X21" s="26">
        <f t="shared" si="40"/>
        <v>2.3500000000000014</v>
      </c>
      <c r="Y21" s="26">
        <f t="shared" si="40"/>
        <v>0.25</v>
      </c>
      <c r="Z21" s="26">
        <f t="shared" si="40"/>
        <v>-1.8399999999999999</v>
      </c>
      <c r="AA21" s="26">
        <f t="shared" si="40"/>
        <v>-3.9400000000000013</v>
      </c>
      <c r="AB21" s="26">
        <f t="shared" si="40"/>
        <v>-6.0399999999999991</v>
      </c>
      <c r="AC21" s="26">
        <f t="shared" si="40"/>
        <v>-8.14</v>
      </c>
      <c r="AD21" s="26">
        <f t="shared" si="40"/>
        <v>-10.23</v>
      </c>
      <c r="AE21" s="26">
        <f t="shared" si="40"/>
        <v>-12.329999999999998</v>
      </c>
      <c r="AF21" s="26">
        <f t="shared" si="40"/>
        <v>-14.43</v>
      </c>
      <c r="AG21" s="26">
        <f t="shared" si="40"/>
        <v>-16.53</v>
      </c>
      <c r="AH21" s="26">
        <f t="shared" si="40"/>
        <v>-18.619999999999997</v>
      </c>
      <c r="AI21" s="26">
        <f t="shared" si="40"/>
        <v>-20.72</v>
      </c>
      <c r="AJ21" s="26">
        <f t="shared" si="40"/>
        <v>-22.82</v>
      </c>
      <c r="AM21" s="56"/>
      <c r="AN21" s="57"/>
      <c r="AO21" s="57" t="s">
        <v>17</v>
      </c>
      <c r="AP21" s="61">
        <v>72</v>
      </c>
      <c r="AQ21" s="61">
        <v>69.5</v>
      </c>
      <c r="AR21" s="61">
        <v>67</v>
      </c>
      <c r="AS21" s="57"/>
      <c r="AT21" s="58"/>
    </row>
    <row r="22" spans="1:60" s="1" customFormat="1" ht="16.5" customHeight="1" x14ac:dyDescent="0.25">
      <c r="A22" s="84"/>
      <c r="B22" s="21" t="s">
        <v>4</v>
      </c>
      <c r="C22" s="19">
        <f t="shared" ref="C22:R22" si="41">+$B$3+C21</f>
        <v>111.85</v>
      </c>
      <c r="D22" s="19">
        <f t="shared" si="41"/>
        <v>109.75</v>
      </c>
      <c r="E22" s="33">
        <f t="shared" si="41"/>
        <v>107.65</v>
      </c>
      <c r="F22" s="19">
        <f t="shared" si="41"/>
        <v>105.55000000000001</v>
      </c>
      <c r="G22" s="19">
        <f t="shared" si="41"/>
        <v>103.45</v>
      </c>
      <c r="H22" s="19">
        <f t="shared" si="41"/>
        <v>101.36</v>
      </c>
      <c r="I22" s="19">
        <f t="shared" si="41"/>
        <v>99.26</v>
      </c>
      <c r="J22" s="19">
        <f t="shared" si="41"/>
        <v>97.16</v>
      </c>
      <c r="K22" s="19">
        <f t="shared" si="41"/>
        <v>95.06</v>
      </c>
      <c r="L22" s="19">
        <f t="shared" si="41"/>
        <v>92.97</v>
      </c>
      <c r="M22" s="19">
        <f t="shared" si="41"/>
        <v>90.87</v>
      </c>
      <c r="N22" s="19">
        <f t="shared" si="41"/>
        <v>88.77000000000001</v>
      </c>
      <c r="O22" s="19">
        <f t="shared" si="41"/>
        <v>86.67</v>
      </c>
      <c r="P22" s="19">
        <f t="shared" si="41"/>
        <v>84.580000000000013</v>
      </c>
      <c r="Q22" s="19">
        <f t="shared" si="41"/>
        <v>82.48</v>
      </c>
      <c r="R22" s="19">
        <f t="shared" si="41"/>
        <v>80.38</v>
      </c>
      <c r="T22" s="21" t="s">
        <v>4</v>
      </c>
      <c r="U22" s="19">
        <f t="shared" ref="U22:AJ22" si="42">+C21+$B3</f>
        <v>111.85</v>
      </c>
      <c r="V22" s="19">
        <f t="shared" si="42"/>
        <v>109.75</v>
      </c>
      <c r="W22" s="19">
        <f t="shared" si="42"/>
        <v>107.65</v>
      </c>
      <c r="X22" s="19">
        <f t="shared" si="42"/>
        <v>105.55000000000001</v>
      </c>
      <c r="Y22" s="19">
        <f t="shared" si="42"/>
        <v>103.45</v>
      </c>
      <c r="Z22" s="19">
        <f t="shared" si="42"/>
        <v>101.36</v>
      </c>
      <c r="AA22" s="19">
        <f t="shared" si="42"/>
        <v>99.26</v>
      </c>
      <c r="AB22" s="19">
        <f t="shared" si="42"/>
        <v>97.16</v>
      </c>
      <c r="AC22" s="19">
        <f t="shared" si="42"/>
        <v>95.06</v>
      </c>
      <c r="AD22" s="19">
        <f t="shared" si="42"/>
        <v>92.97</v>
      </c>
      <c r="AE22" s="19">
        <f t="shared" si="42"/>
        <v>90.87</v>
      </c>
      <c r="AF22" s="19">
        <f t="shared" si="42"/>
        <v>88.77000000000001</v>
      </c>
      <c r="AG22" s="19">
        <f t="shared" si="42"/>
        <v>86.67</v>
      </c>
      <c r="AH22" s="19">
        <f t="shared" si="42"/>
        <v>84.580000000000013</v>
      </c>
      <c r="AI22" s="19">
        <f t="shared" si="42"/>
        <v>82.48</v>
      </c>
      <c r="AJ22" s="19">
        <f t="shared" si="42"/>
        <v>80.38</v>
      </c>
      <c r="AM22" s="56"/>
      <c r="AN22" s="57"/>
      <c r="AO22" s="57"/>
      <c r="AP22" s="57"/>
      <c r="AQ22" s="57"/>
      <c r="AR22" s="57"/>
      <c r="AS22" s="57"/>
      <c r="AT22" s="58"/>
      <c r="AU22" s="1" t="s">
        <v>35</v>
      </c>
    </row>
    <row r="23" spans="1:60" s="1" customFormat="1" ht="16.5" customHeight="1" x14ac:dyDescent="0.35">
      <c r="A23" s="5" t="s">
        <v>12</v>
      </c>
      <c r="AM23" s="56"/>
      <c r="AN23" s="57"/>
      <c r="AO23" s="57" t="s">
        <v>53</v>
      </c>
      <c r="AP23" s="57"/>
      <c r="AQ23" s="57"/>
      <c r="AR23" s="57"/>
      <c r="AS23" s="57"/>
      <c r="AT23" s="58"/>
      <c r="AU23" s="1" t="s">
        <v>51</v>
      </c>
      <c r="AZ23" s="1" t="s">
        <v>60</v>
      </c>
    </row>
    <row r="24" spans="1:60" s="2" customFormat="1" ht="21" customHeight="1" x14ac:dyDescent="0.25">
      <c r="A24" s="84">
        <v>42.5</v>
      </c>
      <c r="B24" s="23" t="s">
        <v>0</v>
      </c>
      <c r="C24" s="24">
        <v>97</v>
      </c>
      <c r="D24" s="24">
        <v>94.5</v>
      </c>
      <c r="E24" s="24">
        <v>92</v>
      </c>
      <c r="F24" s="24">
        <v>89.5</v>
      </c>
      <c r="G24" s="24">
        <v>87</v>
      </c>
      <c r="H24" s="24">
        <v>84.5</v>
      </c>
      <c r="I24" s="24">
        <v>82</v>
      </c>
      <c r="J24" s="24">
        <v>79.5</v>
      </c>
      <c r="K24" s="24">
        <v>77</v>
      </c>
      <c r="L24" s="24">
        <v>74.5</v>
      </c>
      <c r="M24" s="24">
        <v>72</v>
      </c>
      <c r="N24" s="24">
        <v>69.5</v>
      </c>
      <c r="O24" s="24">
        <v>67</v>
      </c>
      <c r="P24" s="24">
        <v>64.5</v>
      </c>
      <c r="Q24" s="24">
        <v>62</v>
      </c>
      <c r="R24" s="24">
        <v>59.5</v>
      </c>
      <c r="T24" s="23" t="s">
        <v>0</v>
      </c>
      <c r="U24" s="24">
        <v>97</v>
      </c>
      <c r="V24" s="24">
        <v>94.5</v>
      </c>
      <c r="W24" s="24">
        <v>92</v>
      </c>
      <c r="X24" s="24">
        <v>89.5</v>
      </c>
      <c r="Y24" s="24">
        <v>87</v>
      </c>
      <c r="Z24" s="24">
        <v>84.5</v>
      </c>
      <c r="AA24" s="24">
        <v>82</v>
      </c>
      <c r="AB24" s="24">
        <v>79.5</v>
      </c>
      <c r="AC24" s="24">
        <v>77</v>
      </c>
      <c r="AD24" s="24">
        <v>74.5</v>
      </c>
      <c r="AE24" s="24">
        <v>72</v>
      </c>
      <c r="AF24" s="24">
        <v>69.5</v>
      </c>
      <c r="AG24" s="24">
        <v>67</v>
      </c>
      <c r="AH24" s="24">
        <v>64.5</v>
      </c>
      <c r="AI24" s="24">
        <v>62</v>
      </c>
      <c r="AJ24" s="24">
        <v>59.5</v>
      </c>
      <c r="AM24" s="56"/>
      <c r="AN24" s="57"/>
      <c r="AO24" s="57" t="s">
        <v>21</v>
      </c>
      <c r="AP24" s="59">
        <v>1</v>
      </c>
      <c r="AQ24" s="57"/>
      <c r="AR24" s="57"/>
      <c r="AS24" s="57"/>
      <c r="AT24" s="58"/>
      <c r="AU24" s="37">
        <v>35</v>
      </c>
      <c r="AV24" s="1" t="s">
        <v>54</v>
      </c>
      <c r="AW24" s="1" t="s">
        <v>39</v>
      </c>
      <c r="AX24" s="1" t="s">
        <v>48</v>
      </c>
      <c r="AY24" s="1"/>
      <c r="AZ24" s="52">
        <f>AQ16</f>
        <v>47.5</v>
      </c>
    </row>
    <row r="25" spans="1:60" s="2" customFormat="1" ht="15" customHeight="1" x14ac:dyDescent="0.25">
      <c r="A25" s="84"/>
      <c r="B25" s="25" t="s">
        <v>1</v>
      </c>
      <c r="C25" s="24">
        <v>6.66</v>
      </c>
      <c r="D25" s="24">
        <v>8.9499999999999993</v>
      </c>
      <c r="E25" s="24">
        <v>11.24</v>
      </c>
      <c r="F25" s="24">
        <v>13.53</v>
      </c>
      <c r="G25" s="24">
        <v>15.83</v>
      </c>
      <c r="H25" s="24">
        <v>18.12</v>
      </c>
      <c r="I25" s="24">
        <v>20.41</v>
      </c>
      <c r="J25" s="24">
        <v>22.7</v>
      </c>
      <c r="K25" s="24">
        <v>24.99</v>
      </c>
      <c r="L25" s="24">
        <v>27.28</v>
      </c>
      <c r="M25" s="24">
        <v>29.57</v>
      </c>
      <c r="N25" s="24">
        <v>31.86</v>
      </c>
      <c r="O25" s="24">
        <v>34.15</v>
      </c>
      <c r="P25" s="24">
        <v>36.44</v>
      </c>
      <c r="Q25" s="24">
        <v>38.729999999999997</v>
      </c>
      <c r="R25" s="24">
        <v>41.02</v>
      </c>
      <c r="T25" s="25" t="s">
        <v>1</v>
      </c>
      <c r="U25" s="24">
        <f>+C25+$B$4</f>
        <v>35.659999999999997</v>
      </c>
      <c r="V25" s="24">
        <f t="shared" ref="V25" si="43">+D25+$B$4</f>
        <v>37.950000000000003</v>
      </c>
      <c r="W25" s="24">
        <f t="shared" ref="W25" si="44">+E25+$B$4</f>
        <v>40.24</v>
      </c>
      <c r="X25" s="24">
        <f t="shared" ref="X25" si="45">+F25+$B$4</f>
        <v>42.53</v>
      </c>
      <c r="Y25" s="24">
        <f t="shared" ref="Y25" si="46">+G25+$B$4</f>
        <v>44.83</v>
      </c>
      <c r="Z25" s="24">
        <f t="shared" ref="Z25" si="47">+H25+$B$4</f>
        <v>47.120000000000005</v>
      </c>
      <c r="AA25" s="24">
        <f t="shared" ref="AA25" si="48">+I25+$B$4</f>
        <v>49.41</v>
      </c>
      <c r="AB25" s="24">
        <f t="shared" ref="AB25" si="49">+J25+$B$4</f>
        <v>51.7</v>
      </c>
      <c r="AC25" s="24">
        <f t="shared" ref="AC25" si="50">+K25+$B$4</f>
        <v>53.989999999999995</v>
      </c>
      <c r="AD25" s="24">
        <f t="shared" ref="AD25" si="51">+L25+$B$4</f>
        <v>56.28</v>
      </c>
      <c r="AE25" s="24">
        <f t="shared" ref="AE25" si="52">+M25+$B$4</f>
        <v>58.57</v>
      </c>
      <c r="AF25" s="24">
        <f t="shared" ref="AF25" si="53">+N25+$B$4</f>
        <v>60.86</v>
      </c>
      <c r="AG25" s="24">
        <f t="shared" ref="AG25" si="54">+O25+$B$4</f>
        <v>63.15</v>
      </c>
      <c r="AH25" s="24">
        <f t="shared" ref="AH25" si="55">+P25+$B$4</f>
        <v>65.44</v>
      </c>
      <c r="AI25" s="24">
        <f t="shared" ref="AI25" si="56">+Q25+$B$4</f>
        <v>67.72999999999999</v>
      </c>
      <c r="AJ25" s="24">
        <f t="shared" ref="AJ25" si="57">+R25+$B$4</f>
        <v>70.02000000000001</v>
      </c>
      <c r="AM25" s="56"/>
      <c r="AN25" s="57"/>
      <c r="AO25" s="57" t="s">
        <v>16</v>
      </c>
      <c r="AP25" s="60">
        <f>+C58</f>
        <v>0</v>
      </c>
      <c r="AQ25" s="57"/>
      <c r="AR25" s="57"/>
      <c r="AS25" s="57"/>
      <c r="AT25" s="58"/>
      <c r="AU25" s="37">
        <v>37.5</v>
      </c>
      <c r="AV25" s="1" t="s">
        <v>54</v>
      </c>
      <c r="AW25" s="1" t="s">
        <v>40</v>
      </c>
      <c r="AX25" s="2" t="s">
        <v>49</v>
      </c>
      <c r="AZ25" s="51" t="str">
        <f>INDEX((Degree_35,Degree375,Degree40,Degree425,Degree45,Degree475,Degree50,Degree525,Degree55),ROW(1:1),COLUMN(A:A),MATCH($AZ$24,$AU$24:$AU$32))</f>
        <v/>
      </c>
      <c r="BA25" s="39"/>
      <c r="BB25" s="39"/>
      <c r="BC25" s="39"/>
      <c r="BD25" s="39"/>
      <c r="BE25" s="39"/>
      <c r="BF25" s="39"/>
      <c r="BG25" s="40"/>
      <c r="BH25" s="1"/>
    </row>
    <row r="26" spans="1:60" s="2" customFormat="1" ht="15.75" customHeight="1" x14ac:dyDescent="0.25">
      <c r="A26" s="84"/>
      <c r="B26" s="22" t="s">
        <v>13</v>
      </c>
      <c r="C26" s="19">
        <f t="shared" ref="C26:R26" si="58">+$AY$3-C25</f>
        <v>43.34</v>
      </c>
      <c r="D26" s="19">
        <f t="shared" si="58"/>
        <v>41.05</v>
      </c>
      <c r="E26" s="19">
        <f t="shared" si="58"/>
        <v>38.76</v>
      </c>
      <c r="F26" s="19">
        <f t="shared" si="58"/>
        <v>36.47</v>
      </c>
      <c r="G26" s="19">
        <f t="shared" si="58"/>
        <v>34.17</v>
      </c>
      <c r="H26" s="19">
        <f t="shared" si="58"/>
        <v>31.88</v>
      </c>
      <c r="I26" s="19">
        <f t="shared" si="58"/>
        <v>29.59</v>
      </c>
      <c r="J26" s="19">
        <f t="shared" si="58"/>
        <v>27.3</v>
      </c>
      <c r="K26" s="19">
        <f t="shared" si="58"/>
        <v>25.01</v>
      </c>
      <c r="L26" s="19">
        <f t="shared" si="58"/>
        <v>22.72</v>
      </c>
      <c r="M26" s="19">
        <f t="shared" si="58"/>
        <v>20.43</v>
      </c>
      <c r="N26" s="19">
        <f t="shared" si="58"/>
        <v>18.14</v>
      </c>
      <c r="O26" s="19">
        <f t="shared" si="58"/>
        <v>15.850000000000001</v>
      </c>
      <c r="P26" s="19">
        <f t="shared" si="58"/>
        <v>13.560000000000002</v>
      </c>
      <c r="Q26" s="19">
        <f t="shared" si="58"/>
        <v>11.270000000000003</v>
      </c>
      <c r="R26" s="19">
        <f t="shared" si="58"/>
        <v>8.9799999999999969</v>
      </c>
      <c r="T26" s="28" t="s">
        <v>14</v>
      </c>
      <c r="U26" s="26">
        <f t="shared" ref="U26:AJ26" si="59">+C26-$B4</f>
        <v>14.340000000000003</v>
      </c>
      <c r="V26" s="26">
        <f t="shared" si="59"/>
        <v>12.049999999999997</v>
      </c>
      <c r="W26" s="26">
        <f t="shared" si="59"/>
        <v>9.759999999999998</v>
      </c>
      <c r="X26" s="26">
        <f t="shared" si="59"/>
        <v>7.4699999999999989</v>
      </c>
      <c r="Y26" s="26">
        <f t="shared" si="59"/>
        <v>5.1700000000000017</v>
      </c>
      <c r="Z26" s="26">
        <f t="shared" si="59"/>
        <v>2.879999999999999</v>
      </c>
      <c r="AA26" s="26">
        <f t="shared" si="59"/>
        <v>0.58999999999999986</v>
      </c>
      <c r="AB26" s="26">
        <f t="shared" si="59"/>
        <v>-1.6999999999999993</v>
      </c>
      <c r="AC26" s="26">
        <f t="shared" si="59"/>
        <v>-3.9899999999999984</v>
      </c>
      <c r="AD26" s="26">
        <f t="shared" si="59"/>
        <v>-6.2800000000000011</v>
      </c>
      <c r="AE26" s="26">
        <f t="shared" si="59"/>
        <v>-8.57</v>
      </c>
      <c r="AF26" s="26">
        <f t="shared" si="59"/>
        <v>-10.86</v>
      </c>
      <c r="AG26" s="26">
        <f t="shared" si="59"/>
        <v>-13.149999999999999</v>
      </c>
      <c r="AH26" s="26">
        <f t="shared" si="59"/>
        <v>-15.439999999999998</v>
      </c>
      <c r="AI26" s="26">
        <f t="shared" si="59"/>
        <v>-17.729999999999997</v>
      </c>
      <c r="AJ26" s="26">
        <f t="shared" si="59"/>
        <v>-20.020000000000003</v>
      </c>
      <c r="AM26" s="56"/>
      <c r="AN26" s="57"/>
      <c r="AO26" s="57" t="s">
        <v>17</v>
      </c>
      <c r="AP26" s="61">
        <f>+C56</f>
        <v>97</v>
      </c>
      <c r="AQ26" s="57"/>
      <c r="AR26" s="57"/>
      <c r="AS26" s="57"/>
      <c r="AT26" s="58"/>
      <c r="AU26" s="37">
        <v>40</v>
      </c>
      <c r="AV26" s="1" t="s">
        <v>54</v>
      </c>
      <c r="AW26" s="2" t="s">
        <v>41</v>
      </c>
      <c r="AX26" s="2" t="s">
        <v>50</v>
      </c>
      <c r="AZ26" s="41"/>
      <c r="BG26" s="42"/>
      <c r="BH26" s="1"/>
    </row>
    <row r="27" spans="1:60" s="2" customFormat="1" ht="15" customHeight="1" x14ac:dyDescent="0.25">
      <c r="A27" s="84"/>
      <c r="B27" s="21" t="s">
        <v>4</v>
      </c>
      <c r="C27" s="19">
        <f t="shared" ref="C27:R27" si="60">+$B$3+C26</f>
        <v>117.54</v>
      </c>
      <c r="D27" s="19">
        <f t="shared" si="60"/>
        <v>115.25</v>
      </c>
      <c r="E27" s="19">
        <f t="shared" si="60"/>
        <v>112.96000000000001</v>
      </c>
      <c r="F27" s="19">
        <f t="shared" si="60"/>
        <v>110.67</v>
      </c>
      <c r="G27" s="19">
        <f t="shared" si="60"/>
        <v>108.37</v>
      </c>
      <c r="H27" s="19">
        <f t="shared" si="60"/>
        <v>106.08</v>
      </c>
      <c r="I27" s="19">
        <f t="shared" si="60"/>
        <v>103.79</v>
      </c>
      <c r="J27" s="19">
        <f t="shared" si="60"/>
        <v>101.5</v>
      </c>
      <c r="K27" s="19">
        <f t="shared" si="60"/>
        <v>99.210000000000008</v>
      </c>
      <c r="L27" s="19">
        <f t="shared" si="60"/>
        <v>96.92</v>
      </c>
      <c r="M27" s="19">
        <f t="shared" si="60"/>
        <v>94.63</v>
      </c>
      <c r="N27" s="19">
        <f t="shared" si="60"/>
        <v>92.34</v>
      </c>
      <c r="O27" s="19">
        <f t="shared" si="60"/>
        <v>90.050000000000011</v>
      </c>
      <c r="P27" s="19">
        <f t="shared" si="60"/>
        <v>87.76</v>
      </c>
      <c r="Q27" s="19">
        <f t="shared" si="60"/>
        <v>85.47</v>
      </c>
      <c r="R27" s="19">
        <f t="shared" si="60"/>
        <v>83.18</v>
      </c>
      <c r="T27" s="21" t="s">
        <v>4</v>
      </c>
      <c r="U27" s="19">
        <f t="shared" ref="U27:AJ27" si="61">+C26+$B3</f>
        <v>117.54</v>
      </c>
      <c r="V27" s="19">
        <f t="shared" si="61"/>
        <v>115.25</v>
      </c>
      <c r="W27" s="19">
        <f t="shared" si="61"/>
        <v>112.96000000000001</v>
      </c>
      <c r="X27" s="19">
        <f t="shared" si="61"/>
        <v>110.67</v>
      </c>
      <c r="Y27" s="19">
        <f t="shared" si="61"/>
        <v>108.37</v>
      </c>
      <c r="Z27" s="19">
        <f t="shared" si="61"/>
        <v>106.08</v>
      </c>
      <c r="AA27" s="19">
        <f t="shared" si="61"/>
        <v>103.79</v>
      </c>
      <c r="AB27" s="19">
        <f t="shared" si="61"/>
        <v>101.5</v>
      </c>
      <c r="AC27" s="19">
        <f t="shared" si="61"/>
        <v>99.210000000000008</v>
      </c>
      <c r="AD27" s="19">
        <f t="shared" si="61"/>
        <v>96.92</v>
      </c>
      <c r="AE27" s="19">
        <f t="shared" si="61"/>
        <v>94.63</v>
      </c>
      <c r="AF27" s="19">
        <f t="shared" si="61"/>
        <v>92.34</v>
      </c>
      <c r="AG27" s="19">
        <f t="shared" si="61"/>
        <v>90.050000000000011</v>
      </c>
      <c r="AH27" s="19">
        <f t="shared" si="61"/>
        <v>87.76</v>
      </c>
      <c r="AI27" s="19">
        <f t="shared" si="61"/>
        <v>85.47</v>
      </c>
      <c r="AJ27" s="19">
        <f t="shared" si="61"/>
        <v>83.18</v>
      </c>
      <c r="AM27" s="56"/>
      <c r="AN27" s="57"/>
      <c r="AO27" s="57"/>
      <c r="AP27" s="57"/>
      <c r="AQ27" s="57"/>
      <c r="AR27" s="57"/>
      <c r="AS27" s="57"/>
      <c r="AT27" s="58"/>
      <c r="AU27" s="37">
        <v>42.5</v>
      </c>
      <c r="AV27" s="1" t="s">
        <v>54</v>
      </c>
      <c r="AW27" s="2" t="s">
        <v>42</v>
      </c>
      <c r="AX27" s="2" t="s">
        <v>36</v>
      </c>
      <c r="AZ27" s="43"/>
      <c r="BA27" s="44"/>
      <c r="BB27" s="44"/>
      <c r="BC27" s="44"/>
      <c r="BD27" s="44"/>
      <c r="BE27" s="44"/>
      <c r="BF27" s="44"/>
      <c r="BG27" s="45"/>
    </row>
    <row r="28" spans="1:60" s="2" customFormat="1" x14ac:dyDescent="0.25">
      <c r="A28" s="6"/>
      <c r="AM28" s="56"/>
      <c r="AN28" s="57"/>
      <c r="AO28" s="57"/>
      <c r="AP28" s="57"/>
      <c r="AQ28" s="57"/>
      <c r="AR28" s="57"/>
      <c r="AS28" s="57"/>
      <c r="AT28" s="58"/>
      <c r="AU28" s="37">
        <v>45</v>
      </c>
      <c r="AV28" s="1" t="s">
        <v>54</v>
      </c>
      <c r="AW28" s="2" t="s">
        <v>43</v>
      </c>
      <c r="AX28" s="2" t="s">
        <v>36</v>
      </c>
    </row>
    <row r="29" spans="1:60" ht="21" customHeight="1" thickBot="1" x14ac:dyDescent="0.3">
      <c r="A29" s="84">
        <v>45</v>
      </c>
      <c r="B29" s="23" t="s">
        <v>0</v>
      </c>
      <c r="C29" s="24">
        <v>97</v>
      </c>
      <c r="D29" s="24">
        <v>94.5</v>
      </c>
      <c r="E29" s="24">
        <v>92</v>
      </c>
      <c r="F29" s="24">
        <v>89.5</v>
      </c>
      <c r="G29" s="24">
        <v>87</v>
      </c>
      <c r="H29" s="24">
        <v>84.5</v>
      </c>
      <c r="I29" s="24">
        <v>82</v>
      </c>
      <c r="J29" s="24">
        <v>79.5</v>
      </c>
      <c r="K29" s="24">
        <v>77</v>
      </c>
      <c r="L29" s="24">
        <v>74.5</v>
      </c>
      <c r="M29" s="24">
        <v>72</v>
      </c>
      <c r="N29" s="24">
        <v>69.5</v>
      </c>
      <c r="O29" s="24">
        <v>67</v>
      </c>
      <c r="P29" s="24">
        <v>64.5</v>
      </c>
      <c r="Q29" s="24">
        <v>62</v>
      </c>
      <c r="R29" s="24">
        <v>59.5</v>
      </c>
      <c r="T29" s="23" t="s">
        <v>0</v>
      </c>
      <c r="U29" s="24">
        <v>97</v>
      </c>
      <c r="V29" s="24">
        <v>94.5</v>
      </c>
      <c r="W29" s="24">
        <v>92</v>
      </c>
      <c r="X29" s="24">
        <v>89.5</v>
      </c>
      <c r="Y29" s="24">
        <v>87</v>
      </c>
      <c r="Z29" s="24">
        <v>84.5</v>
      </c>
      <c r="AA29" s="24">
        <v>82</v>
      </c>
      <c r="AB29" s="24">
        <v>79.5</v>
      </c>
      <c r="AC29" s="24">
        <v>77</v>
      </c>
      <c r="AD29" s="24">
        <v>74.5</v>
      </c>
      <c r="AE29" s="24">
        <v>72</v>
      </c>
      <c r="AF29" s="24">
        <v>69.5</v>
      </c>
      <c r="AG29" s="24">
        <v>67</v>
      </c>
      <c r="AH29" s="24">
        <v>64.5</v>
      </c>
      <c r="AI29" s="24">
        <v>62</v>
      </c>
      <c r="AJ29" s="24">
        <v>59.5</v>
      </c>
      <c r="AM29" s="62"/>
      <c r="AN29" s="63"/>
      <c r="AO29" s="63"/>
      <c r="AP29" s="63"/>
      <c r="AQ29" s="63"/>
      <c r="AR29" s="63"/>
      <c r="AS29" s="63"/>
      <c r="AT29" s="64"/>
      <c r="AU29" s="37">
        <v>47.5</v>
      </c>
      <c r="AV29" s="1" t="s">
        <v>54</v>
      </c>
      <c r="AW29" s="2" t="s">
        <v>44</v>
      </c>
      <c r="AX29" s="2" t="s">
        <v>36</v>
      </c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5" customHeight="1" x14ac:dyDescent="0.25">
      <c r="A30" s="84"/>
      <c r="B30" s="25" t="s">
        <v>1</v>
      </c>
      <c r="C30" s="24">
        <v>0.5</v>
      </c>
      <c r="D30" s="24">
        <v>3</v>
      </c>
      <c r="E30" s="24">
        <v>5.5</v>
      </c>
      <c r="F30" s="24">
        <v>8</v>
      </c>
      <c r="G30" s="24">
        <v>10.5</v>
      </c>
      <c r="H30" s="24">
        <v>13</v>
      </c>
      <c r="I30" s="24">
        <v>15.5</v>
      </c>
      <c r="J30" s="24">
        <v>18</v>
      </c>
      <c r="K30" s="24">
        <v>20.5</v>
      </c>
      <c r="L30" s="24">
        <v>23</v>
      </c>
      <c r="M30" s="24">
        <v>25.5</v>
      </c>
      <c r="N30" s="24">
        <v>28</v>
      </c>
      <c r="O30" s="24">
        <v>30.5</v>
      </c>
      <c r="P30" s="24">
        <v>33</v>
      </c>
      <c r="Q30" s="24">
        <v>35.5</v>
      </c>
      <c r="R30" s="24">
        <v>38</v>
      </c>
      <c r="T30" s="25" t="s">
        <v>1</v>
      </c>
      <c r="U30" s="24">
        <f>+C30+$B$4</f>
        <v>29.5</v>
      </c>
      <c r="V30" s="24">
        <f t="shared" ref="V30" si="62">+D30+$B$4</f>
        <v>32</v>
      </c>
      <c r="W30" s="24">
        <f t="shared" ref="W30" si="63">+E30+$B$4</f>
        <v>34.5</v>
      </c>
      <c r="X30" s="24">
        <f t="shared" ref="X30" si="64">+F30+$B$4</f>
        <v>37</v>
      </c>
      <c r="Y30" s="24">
        <f t="shared" ref="Y30" si="65">+G30+$B$4</f>
        <v>39.5</v>
      </c>
      <c r="Z30" s="24">
        <f t="shared" ref="Z30" si="66">+H30+$B$4</f>
        <v>42</v>
      </c>
      <c r="AA30" s="24">
        <f t="shared" ref="AA30" si="67">+I30+$B$4</f>
        <v>44.5</v>
      </c>
      <c r="AB30" s="24">
        <f t="shared" ref="AB30" si="68">+J30+$B$4</f>
        <v>47</v>
      </c>
      <c r="AC30" s="24">
        <f t="shared" ref="AC30" si="69">+K30+$B$4</f>
        <v>49.5</v>
      </c>
      <c r="AD30" s="24">
        <f t="shared" ref="AD30" si="70">+L30+$B$4</f>
        <v>52</v>
      </c>
      <c r="AE30" s="24">
        <f t="shared" ref="AE30" si="71">+M30+$B$4</f>
        <v>54.5</v>
      </c>
      <c r="AF30" s="24">
        <f t="shared" ref="AF30" si="72">+N30+$B$4</f>
        <v>57</v>
      </c>
      <c r="AG30" s="24">
        <f t="shared" ref="AG30" si="73">+O30+$B$4</f>
        <v>59.5</v>
      </c>
      <c r="AH30" s="24">
        <f t="shared" ref="AH30" si="74">+P30+$B$4</f>
        <v>62</v>
      </c>
      <c r="AI30" s="24">
        <f t="shared" ref="AI30" si="75">+Q30+$B$4</f>
        <v>64.5</v>
      </c>
      <c r="AJ30" s="24">
        <f t="shared" ref="AJ30" si="76">+R30+$B$4</f>
        <v>67</v>
      </c>
      <c r="AU30" s="37">
        <v>50</v>
      </c>
      <c r="AV30" s="1" t="s">
        <v>54</v>
      </c>
      <c r="AW30" s="2" t="s">
        <v>45</v>
      </c>
      <c r="AX30" s="2" t="s">
        <v>36</v>
      </c>
      <c r="AZ30" s="38"/>
      <c r="BA30" s="39"/>
      <c r="BB30" s="39"/>
      <c r="BC30" s="39"/>
      <c r="BD30" s="39"/>
      <c r="BE30" s="39"/>
      <c r="BF30" s="39"/>
      <c r="BG30" s="40"/>
      <c r="BH30" s="2"/>
    </row>
    <row r="31" spans="1:60" ht="15" customHeight="1" x14ac:dyDescent="0.25">
      <c r="A31" s="84"/>
      <c r="B31" s="22" t="s">
        <v>13</v>
      </c>
      <c r="C31" s="19">
        <f t="shared" ref="C31:R31" si="77">+$AY$3-C30</f>
        <v>49.5</v>
      </c>
      <c r="D31" s="19">
        <f t="shared" si="77"/>
        <v>47</v>
      </c>
      <c r="E31" s="19">
        <f t="shared" si="77"/>
        <v>44.5</v>
      </c>
      <c r="F31" s="19">
        <f t="shared" si="77"/>
        <v>42</v>
      </c>
      <c r="G31" s="19">
        <f t="shared" si="77"/>
        <v>39.5</v>
      </c>
      <c r="H31" s="19">
        <f t="shared" si="77"/>
        <v>37</v>
      </c>
      <c r="I31" s="19">
        <f t="shared" si="77"/>
        <v>34.5</v>
      </c>
      <c r="J31" s="19">
        <f t="shared" si="77"/>
        <v>32</v>
      </c>
      <c r="K31" s="19">
        <f t="shared" si="77"/>
        <v>29.5</v>
      </c>
      <c r="L31" s="19">
        <f t="shared" si="77"/>
        <v>27</v>
      </c>
      <c r="M31" s="19">
        <f t="shared" si="77"/>
        <v>24.5</v>
      </c>
      <c r="N31" s="19">
        <f t="shared" si="77"/>
        <v>22</v>
      </c>
      <c r="O31" s="19">
        <f t="shared" si="77"/>
        <v>19.5</v>
      </c>
      <c r="P31" s="19">
        <f t="shared" si="77"/>
        <v>17</v>
      </c>
      <c r="Q31" s="19">
        <f t="shared" si="77"/>
        <v>14.5</v>
      </c>
      <c r="R31" s="19">
        <f t="shared" si="77"/>
        <v>12</v>
      </c>
      <c r="T31" s="28" t="s">
        <v>14</v>
      </c>
      <c r="U31" s="26">
        <f t="shared" ref="U31:AJ31" si="78">+C31-$B4</f>
        <v>20.5</v>
      </c>
      <c r="V31" s="26">
        <f t="shared" si="78"/>
        <v>18</v>
      </c>
      <c r="W31" s="26">
        <f t="shared" si="78"/>
        <v>15.5</v>
      </c>
      <c r="X31" s="26">
        <f t="shared" si="78"/>
        <v>13</v>
      </c>
      <c r="Y31" s="26">
        <f t="shared" si="78"/>
        <v>10.5</v>
      </c>
      <c r="Z31" s="26">
        <f t="shared" si="78"/>
        <v>8</v>
      </c>
      <c r="AA31" s="26">
        <f t="shared" si="78"/>
        <v>5.5</v>
      </c>
      <c r="AB31" s="26">
        <f t="shared" si="78"/>
        <v>3</v>
      </c>
      <c r="AC31" s="26">
        <f t="shared" si="78"/>
        <v>0.5</v>
      </c>
      <c r="AD31" s="26">
        <f t="shared" si="78"/>
        <v>-2</v>
      </c>
      <c r="AE31" s="26">
        <f t="shared" si="78"/>
        <v>-4.5</v>
      </c>
      <c r="AF31" s="26">
        <f t="shared" si="78"/>
        <v>-7</v>
      </c>
      <c r="AG31" s="26">
        <f t="shared" si="78"/>
        <v>-9.5</v>
      </c>
      <c r="AH31" s="26">
        <f t="shared" si="78"/>
        <v>-12</v>
      </c>
      <c r="AI31" s="26">
        <f t="shared" si="78"/>
        <v>-14.5</v>
      </c>
      <c r="AJ31" s="26">
        <f t="shared" si="78"/>
        <v>-17</v>
      </c>
      <c r="AU31" s="37">
        <v>52.5</v>
      </c>
      <c r="AV31" s="1" t="s">
        <v>54</v>
      </c>
      <c r="AW31" s="2" t="s">
        <v>46</v>
      </c>
      <c r="AX31" s="2" t="s">
        <v>36</v>
      </c>
      <c r="AZ31" s="41"/>
      <c r="BA31" s="2"/>
      <c r="BB31" s="2"/>
      <c r="BC31" s="2"/>
      <c r="BD31" s="2"/>
      <c r="BE31" s="2"/>
      <c r="BF31" s="2"/>
      <c r="BG31" s="42"/>
      <c r="BH31" s="2"/>
    </row>
    <row r="32" spans="1:60" ht="15" customHeight="1" x14ac:dyDescent="0.25">
      <c r="A32" s="84"/>
      <c r="B32" s="21" t="s">
        <v>4</v>
      </c>
      <c r="C32" s="19">
        <f t="shared" ref="C32:R32" si="79">+$B$3+C31</f>
        <v>123.7</v>
      </c>
      <c r="D32" s="19">
        <f t="shared" si="79"/>
        <v>121.2</v>
      </c>
      <c r="E32" s="19">
        <f t="shared" si="79"/>
        <v>118.7</v>
      </c>
      <c r="F32" s="19">
        <f t="shared" si="79"/>
        <v>116.2</v>
      </c>
      <c r="G32" s="19">
        <f t="shared" si="79"/>
        <v>113.7</v>
      </c>
      <c r="H32" s="19">
        <f t="shared" si="79"/>
        <v>111.2</v>
      </c>
      <c r="I32" s="19">
        <f t="shared" si="79"/>
        <v>108.7</v>
      </c>
      <c r="J32" s="19">
        <f t="shared" si="79"/>
        <v>106.2</v>
      </c>
      <c r="K32" s="19">
        <f t="shared" si="79"/>
        <v>103.7</v>
      </c>
      <c r="L32" s="19">
        <f t="shared" si="79"/>
        <v>101.2</v>
      </c>
      <c r="M32" s="19">
        <f t="shared" si="79"/>
        <v>98.7</v>
      </c>
      <c r="N32" s="19">
        <f t="shared" si="79"/>
        <v>96.2</v>
      </c>
      <c r="O32" s="19">
        <f t="shared" si="79"/>
        <v>93.7</v>
      </c>
      <c r="P32" s="19">
        <f t="shared" si="79"/>
        <v>91.2</v>
      </c>
      <c r="Q32" s="19">
        <f t="shared" si="79"/>
        <v>88.7</v>
      </c>
      <c r="R32" s="19">
        <f t="shared" si="79"/>
        <v>86.2</v>
      </c>
      <c r="T32" s="21" t="s">
        <v>4</v>
      </c>
      <c r="U32" s="19">
        <f t="shared" ref="U32:AJ32" si="80">+C31+$B3</f>
        <v>123.7</v>
      </c>
      <c r="V32" s="19">
        <f t="shared" si="80"/>
        <v>121.2</v>
      </c>
      <c r="W32" s="19">
        <f t="shared" si="80"/>
        <v>118.7</v>
      </c>
      <c r="X32" s="19">
        <f t="shared" si="80"/>
        <v>116.2</v>
      </c>
      <c r="Y32" s="19">
        <f t="shared" si="80"/>
        <v>113.7</v>
      </c>
      <c r="Z32" s="19">
        <f t="shared" si="80"/>
        <v>111.2</v>
      </c>
      <c r="AA32" s="19">
        <f t="shared" si="80"/>
        <v>108.7</v>
      </c>
      <c r="AB32" s="19">
        <f t="shared" si="80"/>
        <v>106.2</v>
      </c>
      <c r="AC32" s="19">
        <f t="shared" si="80"/>
        <v>103.7</v>
      </c>
      <c r="AD32" s="19">
        <f t="shared" si="80"/>
        <v>101.2</v>
      </c>
      <c r="AE32" s="19">
        <f t="shared" si="80"/>
        <v>98.7</v>
      </c>
      <c r="AF32" s="19">
        <f t="shared" si="80"/>
        <v>96.2</v>
      </c>
      <c r="AG32" s="19">
        <f t="shared" si="80"/>
        <v>93.7</v>
      </c>
      <c r="AH32" s="19">
        <f t="shared" si="80"/>
        <v>91.2</v>
      </c>
      <c r="AI32" s="19">
        <f t="shared" si="80"/>
        <v>88.7</v>
      </c>
      <c r="AJ32" s="19">
        <f t="shared" si="80"/>
        <v>86.2</v>
      </c>
      <c r="AU32" s="37">
        <v>55</v>
      </c>
      <c r="AV32" s="1" t="s">
        <v>54</v>
      </c>
      <c r="AW32" s="2" t="s">
        <v>47</v>
      </c>
      <c r="AX32" s="2" t="s">
        <v>36</v>
      </c>
      <c r="AZ32" s="46"/>
      <c r="BA32" s="47"/>
      <c r="BB32" s="47"/>
      <c r="BC32" s="47"/>
      <c r="BD32" s="47"/>
      <c r="BE32" s="47"/>
      <c r="BF32" s="47"/>
      <c r="BG32" s="48"/>
    </row>
    <row r="33" spans="1:62" x14ac:dyDescent="0.25">
      <c r="A33" s="4"/>
    </row>
    <row r="34" spans="1:62" ht="16.5" customHeight="1" x14ac:dyDescent="0.25">
      <c r="A34" s="84">
        <v>47.5</v>
      </c>
      <c r="B34" s="23" t="s">
        <v>0</v>
      </c>
      <c r="C34" s="24">
        <v>97</v>
      </c>
      <c r="D34" s="24">
        <v>94.5</v>
      </c>
      <c r="E34" s="24">
        <v>92</v>
      </c>
      <c r="F34" s="24">
        <v>89.5</v>
      </c>
      <c r="G34" s="24">
        <v>87</v>
      </c>
      <c r="H34" s="24">
        <v>84.5</v>
      </c>
      <c r="I34" s="24">
        <v>82</v>
      </c>
      <c r="J34" s="24">
        <v>79.5</v>
      </c>
      <c r="K34" s="24">
        <v>77</v>
      </c>
      <c r="L34" s="24">
        <v>74.5</v>
      </c>
      <c r="M34" s="24">
        <v>72</v>
      </c>
      <c r="N34" s="24">
        <v>69.5</v>
      </c>
      <c r="O34" s="24">
        <v>67</v>
      </c>
      <c r="P34" s="24">
        <v>64.5</v>
      </c>
      <c r="Q34" s="24">
        <v>62</v>
      </c>
      <c r="R34" s="24">
        <v>59.5</v>
      </c>
      <c r="T34" s="23" t="s">
        <v>0</v>
      </c>
      <c r="U34" s="24">
        <v>97</v>
      </c>
      <c r="V34" s="24">
        <v>94.5</v>
      </c>
      <c r="W34" s="24">
        <v>92</v>
      </c>
      <c r="X34" s="24">
        <v>89.5</v>
      </c>
      <c r="Y34" s="24">
        <v>87</v>
      </c>
      <c r="Z34" s="24">
        <v>84.5</v>
      </c>
      <c r="AA34" s="24">
        <v>82</v>
      </c>
      <c r="AB34" s="24">
        <v>79.5</v>
      </c>
      <c r="AC34" s="24">
        <v>77</v>
      </c>
      <c r="AD34" s="24">
        <v>74.5</v>
      </c>
      <c r="AE34" s="24">
        <v>72</v>
      </c>
      <c r="AF34" s="24">
        <v>69.5</v>
      </c>
      <c r="AG34" s="24">
        <v>67</v>
      </c>
      <c r="AH34" s="24">
        <v>64.5</v>
      </c>
      <c r="AI34" s="24">
        <v>62</v>
      </c>
      <c r="AJ34" s="24">
        <v>59.5</v>
      </c>
      <c r="AU34" t="s">
        <v>37</v>
      </c>
    </row>
    <row r="35" spans="1:62" ht="16.5" customHeight="1" x14ac:dyDescent="0.25">
      <c r="A35" s="84"/>
      <c r="B35" s="25" t="s">
        <v>1</v>
      </c>
      <c r="C35" s="24">
        <v>0</v>
      </c>
      <c r="D35" s="24">
        <v>0</v>
      </c>
      <c r="E35" s="24">
        <v>0</v>
      </c>
      <c r="F35" s="24">
        <v>1.95</v>
      </c>
      <c r="G35" s="24">
        <v>4.68</v>
      </c>
      <c r="H35" s="24">
        <v>7.41</v>
      </c>
      <c r="I35" s="24">
        <v>10.130000000000001</v>
      </c>
      <c r="J35" s="24">
        <v>12.86</v>
      </c>
      <c r="K35" s="24">
        <v>15.59</v>
      </c>
      <c r="L35" s="24">
        <v>18.32</v>
      </c>
      <c r="M35" s="24">
        <v>21.05</v>
      </c>
      <c r="N35" s="24">
        <v>23.78</v>
      </c>
      <c r="O35" s="24">
        <v>26.5</v>
      </c>
      <c r="P35" s="24">
        <v>29.23</v>
      </c>
      <c r="Q35" s="24">
        <v>31.96</v>
      </c>
      <c r="R35" s="24">
        <v>34.69</v>
      </c>
      <c r="T35" s="25" t="s">
        <v>1</v>
      </c>
      <c r="U35" s="24">
        <v>22.8</v>
      </c>
      <c r="V35" s="24">
        <v>25.5</v>
      </c>
      <c r="W35" s="24">
        <v>28.2</v>
      </c>
      <c r="X35" s="24">
        <f t="shared" ref="X35" si="81">+F35+$B$4</f>
        <v>30.95</v>
      </c>
      <c r="Y35" s="24">
        <f t="shared" ref="Y35" si="82">+G35+$B$4</f>
        <v>33.68</v>
      </c>
      <c r="Z35" s="24">
        <f t="shared" ref="Z35" si="83">+H35+$B$4</f>
        <v>36.409999999999997</v>
      </c>
      <c r="AA35" s="24">
        <f t="shared" ref="AA35" si="84">+I35+$B$4</f>
        <v>39.130000000000003</v>
      </c>
      <c r="AB35" s="24">
        <f t="shared" ref="AB35" si="85">+J35+$B$4</f>
        <v>41.86</v>
      </c>
      <c r="AC35" s="24">
        <f t="shared" ref="AC35" si="86">+K35+$B$4</f>
        <v>44.59</v>
      </c>
      <c r="AD35" s="24">
        <f t="shared" ref="AD35" si="87">+L35+$B$4</f>
        <v>47.32</v>
      </c>
      <c r="AE35" s="24">
        <f t="shared" ref="AE35" si="88">+M35+$B$4</f>
        <v>50.05</v>
      </c>
      <c r="AF35" s="24">
        <f t="shared" ref="AF35" si="89">+N35+$B$4</f>
        <v>52.78</v>
      </c>
      <c r="AG35" s="24">
        <f t="shared" ref="AG35" si="90">+O35+$B$4</f>
        <v>55.5</v>
      </c>
      <c r="AH35" s="24">
        <f t="shared" ref="AH35" si="91">+P35+$B$4</f>
        <v>58.230000000000004</v>
      </c>
      <c r="AI35" s="24">
        <f t="shared" ref="AI35" si="92">+Q35+$B$4</f>
        <v>60.96</v>
      </c>
      <c r="AJ35" s="24">
        <f t="shared" ref="AJ35" si="93">+R35+$B$4</f>
        <v>63.69</v>
      </c>
      <c r="AU35" t="s">
        <v>62</v>
      </c>
    </row>
    <row r="36" spans="1:62" ht="16.5" customHeight="1" x14ac:dyDescent="0.25">
      <c r="A36" s="84"/>
      <c r="B36" s="22" t="s">
        <v>13</v>
      </c>
      <c r="C36" s="30">
        <f t="shared" ref="C36:R36" si="94">+$AY$3-C35</f>
        <v>50</v>
      </c>
      <c r="D36" s="30">
        <f t="shared" si="94"/>
        <v>50</v>
      </c>
      <c r="E36" s="30">
        <f t="shared" si="94"/>
        <v>50</v>
      </c>
      <c r="F36" s="19">
        <f t="shared" si="94"/>
        <v>48.05</v>
      </c>
      <c r="G36" s="19">
        <f t="shared" si="94"/>
        <v>45.32</v>
      </c>
      <c r="H36" s="19">
        <f t="shared" si="94"/>
        <v>42.59</v>
      </c>
      <c r="I36" s="19">
        <f t="shared" si="94"/>
        <v>39.869999999999997</v>
      </c>
      <c r="J36" s="19">
        <f t="shared" si="94"/>
        <v>37.14</v>
      </c>
      <c r="K36" s="19">
        <f t="shared" si="94"/>
        <v>34.409999999999997</v>
      </c>
      <c r="L36" s="19">
        <f t="shared" si="94"/>
        <v>31.68</v>
      </c>
      <c r="M36" s="19">
        <f t="shared" si="94"/>
        <v>28.95</v>
      </c>
      <c r="N36" s="19">
        <f t="shared" si="94"/>
        <v>26.22</v>
      </c>
      <c r="O36" s="19">
        <f t="shared" si="94"/>
        <v>23.5</v>
      </c>
      <c r="P36" s="19">
        <f t="shared" si="94"/>
        <v>20.77</v>
      </c>
      <c r="Q36" s="19">
        <f t="shared" si="94"/>
        <v>18.04</v>
      </c>
      <c r="R36" s="19">
        <f t="shared" si="94"/>
        <v>15.310000000000002</v>
      </c>
      <c r="T36" s="28" t="s">
        <v>14</v>
      </c>
      <c r="U36" s="31">
        <f>+$AY$3-U35</f>
        <v>27.2</v>
      </c>
      <c r="V36" s="31">
        <f>+$AY$3-V35</f>
        <v>24.5</v>
      </c>
      <c r="W36" s="31">
        <f>+$AY$3-W35</f>
        <v>21.8</v>
      </c>
      <c r="X36" s="34">
        <f t="shared" ref="X36:AJ36" si="95">+F36-$B4</f>
        <v>19.049999999999997</v>
      </c>
      <c r="Y36" s="34">
        <f t="shared" si="95"/>
        <v>16.32</v>
      </c>
      <c r="Z36" s="34">
        <f t="shared" si="95"/>
        <v>13.590000000000003</v>
      </c>
      <c r="AA36" s="34">
        <f t="shared" si="95"/>
        <v>10.869999999999997</v>
      </c>
      <c r="AB36" s="34">
        <f t="shared" si="95"/>
        <v>8.14</v>
      </c>
      <c r="AC36" s="34">
        <f t="shared" si="95"/>
        <v>5.4099999999999966</v>
      </c>
      <c r="AD36" s="34">
        <f t="shared" si="95"/>
        <v>2.6799999999999997</v>
      </c>
      <c r="AE36" s="34">
        <f t="shared" si="95"/>
        <v>-5.0000000000000711E-2</v>
      </c>
      <c r="AF36" s="34">
        <f t="shared" si="95"/>
        <v>-2.7800000000000011</v>
      </c>
      <c r="AG36" s="34">
        <f t="shared" si="95"/>
        <v>-5.5</v>
      </c>
      <c r="AH36" s="34">
        <f t="shared" si="95"/>
        <v>-8.23</v>
      </c>
      <c r="AI36" s="34">
        <f t="shared" si="95"/>
        <v>-10.96</v>
      </c>
      <c r="AJ36" s="34">
        <f t="shared" si="95"/>
        <v>-13.689999999999998</v>
      </c>
    </row>
    <row r="37" spans="1:62" ht="16.5" customHeight="1" x14ac:dyDescent="0.25">
      <c r="A37" s="84"/>
      <c r="B37" s="21" t="s">
        <v>4</v>
      </c>
      <c r="C37" s="30">
        <f t="shared" ref="C37:R37" si="96">+$B$3+C36</f>
        <v>124.2</v>
      </c>
      <c r="D37" s="30">
        <f t="shared" si="96"/>
        <v>124.2</v>
      </c>
      <c r="E37" s="30">
        <f t="shared" si="96"/>
        <v>124.2</v>
      </c>
      <c r="F37" s="19">
        <f t="shared" si="96"/>
        <v>122.25</v>
      </c>
      <c r="G37" s="19">
        <f t="shared" si="96"/>
        <v>119.52000000000001</v>
      </c>
      <c r="H37" s="19">
        <f t="shared" si="96"/>
        <v>116.79</v>
      </c>
      <c r="I37" s="19">
        <f t="shared" si="96"/>
        <v>114.07</v>
      </c>
      <c r="J37" s="19">
        <f t="shared" si="96"/>
        <v>111.34</v>
      </c>
      <c r="K37" s="19">
        <f t="shared" si="96"/>
        <v>108.61</v>
      </c>
      <c r="L37" s="19">
        <f t="shared" si="96"/>
        <v>105.88</v>
      </c>
      <c r="M37" s="19">
        <f t="shared" si="96"/>
        <v>103.15</v>
      </c>
      <c r="N37" s="19">
        <f t="shared" si="96"/>
        <v>100.42</v>
      </c>
      <c r="O37" s="19">
        <f t="shared" si="96"/>
        <v>97.7</v>
      </c>
      <c r="P37" s="19">
        <f t="shared" si="96"/>
        <v>94.97</v>
      </c>
      <c r="Q37" s="19">
        <f t="shared" si="96"/>
        <v>92.240000000000009</v>
      </c>
      <c r="R37" s="19">
        <f t="shared" si="96"/>
        <v>89.51</v>
      </c>
      <c r="T37" s="21" t="s">
        <v>4</v>
      </c>
      <c r="U37" s="30">
        <f>+U36+$B$3+$B$4</f>
        <v>130.4</v>
      </c>
      <c r="V37" s="30">
        <f>+V36+$B$3+$B$4</f>
        <v>127.7</v>
      </c>
      <c r="W37" s="30">
        <f>+W36+$B$3+$B$4</f>
        <v>125</v>
      </c>
      <c r="X37" s="33">
        <f t="shared" ref="X37:AJ37" si="97">+F36+$B3</f>
        <v>122.25</v>
      </c>
      <c r="Y37" s="33">
        <f t="shared" si="97"/>
        <v>119.52000000000001</v>
      </c>
      <c r="Z37" s="33">
        <f t="shared" si="97"/>
        <v>116.79</v>
      </c>
      <c r="AA37" s="33">
        <f t="shared" si="97"/>
        <v>114.07</v>
      </c>
      <c r="AB37" s="33">
        <f t="shared" si="97"/>
        <v>111.34</v>
      </c>
      <c r="AC37" s="33">
        <f t="shared" si="97"/>
        <v>108.61</v>
      </c>
      <c r="AD37" s="33">
        <f t="shared" si="97"/>
        <v>105.88</v>
      </c>
      <c r="AE37" s="33">
        <f t="shared" si="97"/>
        <v>103.15</v>
      </c>
      <c r="AF37" s="33">
        <f t="shared" si="97"/>
        <v>100.42</v>
      </c>
      <c r="AG37" s="33">
        <f t="shared" si="97"/>
        <v>97.7</v>
      </c>
      <c r="AH37" s="33">
        <f t="shared" si="97"/>
        <v>94.97</v>
      </c>
      <c r="AI37" s="33">
        <f t="shared" si="97"/>
        <v>92.240000000000009</v>
      </c>
      <c r="AJ37" s="33">
        <f t="shared" si="97"/>
        <v>89.51</v>
      </c>
    </row>
    <row r="38" spans="1:62" x14ac:dyDescent="0.25">
      <c r="A38" s="4"/>
      <c r="AT38" s="24">
        <v>97</v>
      </c>
      <c r="AU38" s="24">
        <v>94.5</v>
      </c>
      <c r="AV38" s="24">
        <v>92</v>
      </c>
      <c r="AW38" s="24">
        <v>89.5</v>
      </c>
      <c r="AX38" s="24">
        <v>87</v>
      </c>
      <c r="AY38" s="24">
        <v>84.5</v>
      </c>
      <c r="AZ38" s="24">
        <v>82</v>
      </c>
      <c r="BA38" s="24">
        <v>79.5</v>
      </c>
      <c r="BB38" s="24">
        <v>77</v>
      </c>
      <c r="BC38" s="24">
        <v>74.5</v>
      </c>
      <c r="BD38" s="24">
        <v>72</v>
      </c>
      <c r="BE38" s="24">
        <v>69.5</v>
      </c>
      <c r="BF38" s="24">
        <v>67</v>
      </c>
      <c r="BG38" s="24">
        <v>64.5</v>
      </c>
      <c r="BH38" s="24">
        <v>62</v>
      </c>
      <c r="BI38" s="24">
        <v>59.5</v>
      </c>
    </row>
    <row r="39" spans="1:62" ht="21" customHeight="1" x14ac:dyDescent="0.25">
      <c r="A39" s="84">
        <v>50</v>
      </c>
      <c r="B39" s="23" t="s">
        <v>0</v>
      </c>
      <c r="C39" s="24">
        <v>97</v>
      </c>
      <c r="D39" s="24">
        <v>94.5</v>
      </c>
      <c r="E39" s="24">
        <v>92</v>
      </c>
      <c r="F39" s="24">
        <v>89.5</v>
      </c>
      <c r="G39" s="24">
        <v>87</v>
      </c>
      <c r="H39" s="24">
        <v>84.5</v>
      </c>
      <c r="I39" s="24">
        <v>82</v>
      </c>
      <c r="J39" s="24">
        <v>79.5</v>
      </c>
      <c r="K39" s="24">
        <v>77</v>
      </c>
      <c r="L39" s="24">
        <v>74.5</v>
      </c>
      <c r="M39" s="24">
        <v>72</v>
      </c>
      <c r="N39" s="24">
        <v>69.5</v>
      </c>
      <c r="O39" s="24">
        <v>67</v>
      </c>
      <c r="P39" s="24">
        <v>64.5</v>
      </c>
      <c r="Q39" s="24">
        <v>62</v>
      </c>
      <c r="R39" s="24">
        <v>59.5</v>
      </c>
      <c r="T39" s="23" t="s">
        <v>0</v>
      </c>
      <c r="U39" s="24">
        <v>97</v>
      </c>
      <c r="V39" s="24">
        <v>94.5</v>
      </c>
      <c r="W39" s="24">
        <v>92</v>
      </c>
      <c r="X39" s="24">
        <v>89.5</v>
      </c>
      <c r="Y39" s="24">
        <v>87</v>
      </c>
      <c r="Z39" s="24">
        <v>84.5</v>
      </c>
      <c r="AA39" s="24">
        <v>82</v>
      </c>
      <c r="AB39" s="24">
        <v>79.5</v>
      </c>
      <c r="AC39" s="24">
        <v>77</v>
      </c>
      <c r="AD39" s="24">
        <v>74.5</v>
      </c>
      <c r="AE39" s="24">
        <v>72</v>
      </c>
      <c r="AF39" s="24">
        <v>69.5</v>
      </c>
      <c r="AG39" s="24">
        <v>67</v>
      </c>
      <c r="AH39" s="24">
        <v>64.5</v>
      </c>
      <c r="AI39" s="24">
        <v>62</v>
      </c>
      <c r="AJ39" s="24">
        <v>59.5</v>
      </c>
      <c r="AT39" s="19">
        <v>17.399999999999999</v>
      </c>
      <c r="AU39" s="19">
        <v>15.649999999999999</v>
      </c>
      <c r="AV39" s="19">
        <v>13.899999999999999</v>
      </c>
      <c r="AW39" s="19">
        <v>12.149999999999999</v>
      </c>
      <c r="AX39" s="19">
        <v>10.399999999999999</v>
      </c>
      <c r="AY39" s="19">
        <v>8.6499999999999986</v>
      </c>
      <c r="AZ39" s="19" t="s">
        <v>38</v>
      </c>
      <c r="BA39" s="19" t="s">
        <v>38</v>
      </c>
      <c r="BB39" s="19" t="s">
        <v>38</v>
      </c>
      <c r="BC39" s="19" t="s">
        <v>38</v>
      </c>
      <c r="BD39" s="19" t="s">
        <v>38</v>
      </c>
      <c r="BE39" s="19" t="s">
        <v>38</v>
      </c>
      <c r="BF39" s="19" t="s">
        <v>38</v>
      </c>
      <c r="BG39" s="19" t="s">
        <v>38</v>
      </c>
      <c r="BH39" s="19" t="s">
        <v>38</v>
      </c>
      <c r="BI39" s="19" t="s">
        <v>38</v>
      </c>
    </row>
    <row r="40" spans="1:62" ht="15" customHeight="1" x14ac:dyDescent="0.25">
      <c r="A40" s="84"/>
      <c r="B40" s="25" t="s">
        <v>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1.26</v>
      </c>
      <c r="I40" s="24">
        <v>4.24</v>
      </c>
      <c r="J40" s="24">
        <v>7.22</v>
      </c>
      <c r="K40" s="24">
        <v>10.199999999999999</v>
      </c>
      <c r="L40" s="24">
        <v>13.18</v>
      </c>
      <c r="M40" s="24">
        <v>16.16</v>
      </c>
      <c r="N40" s="24">
        <v>19.14</v>
      </c>
      <c r="O40" s="24">
        <v>22.11</v>
      </c>
      <c r="P40" s="24">
        <v>25.09</v>
      </c>
      <c r="Q40" s="24">
        <v>28.07</v>
      </c>
      <c r="R40" s="24">
        <v>31.05</v>
      </c>
      <c r="T40" s="25" t="s">
        <v>1</v>
      </c>
      <c r="U40" s="24">
        <v>15.4</v>
      </c>
      <c r="V40" s="24">
        <v>18.3</v>
      </c>
      <c r="W40" s="24">
        <v>21.3</v>
      </c>
      <c r="X40" s="24">
        <v>24.3</v>
      </c>
      <c r="Y40" s="24">
        <v>27.3</v>
      </c>
      <c r="Z40" s="24">
        <f t="shared" ref="Z40" si="98">+H40+$B$4</f>
        <v>30.26</v>
      </c>
      <c r="AA40" s="24">
        <f t="shared" ref="AA40" si="99">+I40+$B$4</f>
        <v>33.24</v>
      </c>
      <c r="AB40" s="24">
        <f t="shared" ref="AB40" si="100">+J40+$B$4</f>
        <v>36.22</v>
      </c>
      <c r="AC40" s="24">
        <f t="shared" ref="AC40" si="101">+K40+$B$4</f>
        <v>39.200000000000003</v>
      </c>
      <c r="AD40" s="24">
        <f t="shared" ref="AD40" si="102">+L40+$B$4</f>
        <v>42.18</v>
      </c>
      <c r="AE40" s="24">
        <f t="shared" ref="AE40" si="103">+M40+$B$4</f>
        <v>45.16</v>
      </c>
      <c r="AF40" s="24">
        <f t="shared" ref="AF40" si="104">+N40+$B$4</f>
        <v>48.14</v>
      </c>
      <c r="AG40" s="24">
        <f t="shared" ref="AG40" si="105">+O40+$B$4</f>
        <v>51.11</v>
      </c>
      <c r="AH40" s="24">
        <f t="shared" ref="AH40" si="106">+P40+$B$4</f>
        <v>54.09</v>
      </c>
      <c r="AI40" s="24">
        <f t="shared" ref="AI40" si="107">+Q40+$B$4</f>
        <v>57.07</v>
      </c>
      <c r="AJ40" s="24">
        <f t="shared" ref="AJ40" si="108">+R40+$B$4</f>
        <v>60.05</v>
      </c>
      <c r="AT40" s="19">
        <v>91.6</v>
      </c>
      <c r="AU40" s="19">
        <v>89.85</v>
      </c>
      <c r="AV40" s="19">
        <v>88.1</v>
      </c>
      <c r="AW40" s="19">
        <v>86.35</v>
      </c>
      <c r="AX40" s="19">
        <v>84.6</v>
      </c>
      <c r="AY40" s="19">
        <v>82.85</v>
      </c>
      <c r="AZ40" s="19" t="s">
        <v>38</v>
      </c>
      <c r="BA40" s="19" t="s">
        <v>38</v>
      </c>
      <c r="BB40" s="19" t="s">
        <v>38</v>
      </c>
      <c r="BC40" s="19" t="s">
        <v>38</v>
      </c>
      <c r="BD40" s="19" t="s">
        <v>38</v>
      </c>
      <c r="BE40" s="19" t="s">
        <v>38</v>
      </c>
      <c r="BF40" s="19" t="s">
        <v>38</v>
      </c>
      <c r="BG40" s="19" t="s">
        <v>38</v>
      </c>
      <c r="BH40" s="19" t="s">
        <v>38</v>
      </c>
      <c r="BI40" s="19" t="s">
        <v>38</v>
      </c>
    </row>
    <row r="41" spans="1:62" ht="15" customHeight="1" x14ac:dyDescent="0.25">
      <c r="A41" s="84"/>
      <c r="B41" s="22" t="s">
        <v>13</v>
      </c>
      <c r="C41" s="30">
        <f t="shared" ref="C41:R41" si="109">+$AY$3-C40</f>
        <v>50</v>
      </c>
      <c r="D41" s="30">
        <f t="shared" si="109"/>
        <v>50</v>
      </c>
      <c r="E41" s="30">
        <f t="shared" si="109"/>
        <v>50</v>
      </c>
      <c r="F41" s="30">
        <f t="shared" si="109"/>
        <v>50</v>
      </c>
      <c r="G41" s="30">
        <f t="shared" si="109"/>
        <v>50</v>
      </c>
      <c r="H41" s="19">
        <f t="shared" si="109"/>
        <v>48.74</v>
      </c>
      <c r="I41" s="19">
        <f t="shared" si="109"/>
        <v>45.76</v>
      </c>
      <c r="J41" s="19">
        <f t="shared" si="109"/>
        <v>42.78</v>
      </c>
      <c r="K41" s="19">
        <f t="shared" si="109"/>
        <v>39.799999999999997</v>
      </c>
      <c r="L41" s="19">
        <f t="shared" si="109"/>
        <v>36.82</v>
      </c>
      <c r="M41" s="19">
        <f t="shared" si="109"/>
        <v>33.840000000000003</v>
      </c>
      <c r="N41" s="19">
        <f t="shared" si="109"/>
        <v>30.86</v>
      </c>
      <c r="O41" s="19">
        <f t="shared" si="109"/>
        <v>27.89</v>
      </c>
      <c r="P41" s="19">
        <f t="shared" si="109"/>
        <v>24.91</v>
      </c>
      <c r="Q41" s="19">
        <f t="shared" si="109"/>
        <v>21.93</v>
      </c>
      <c r="R41" s="19">
        <f t="shared" si="109"/>
        <v>18.95</v>
      </c>
      <c r="T41" s="28" t="s">
        <v>14</v>
      </c>
      <c r="U41" s="31">
        <f>+$AY$3-U40</f>
        <v>34.6</v>
      </c>
      <c r="V41" s="31">
        <f>+$AY$3-V40</f>
        <v>31.7</v>
      </c>
      <c r="W41" s="31">
        <f>+$AY$3-W40</f>
        <v>28.7</v>
      </c>
      <c r="X41" s="31">
        <f>+$AY$3-X40</f>
        <v>25.7</v>
      </c>
      <c r="Y41" s="31">
        <f>+$AY$3-Y40</f>
        <v>22.7</v>
      </c>
      <c r="Z41" s="34">
        <f t="shared" ref="Z41:AJ41" si="110">+H41-$B4</f>
        <v>19.740000000000002</v>
      </c>
      <c r="AA41" s="34">
        <f t="shared" si="110"/>
        <v>16.759999999999998</v>
      </c>
      <c r="AB41" s="34">
        <f t="shared" si="110"/>
        <v>13.780000000000001</v>
      </c>
      <c r="AC41" s="34">
        <f t="shared" si="110"/>
        <v>10.799999999999997</v>
      </c>
      <c r="AD41" s="34">
        <f t="shared" si="110"/>
        <v>7.82</v>
      </c>
      <c r="AE41" s="34">
        <f t="shared" si="110"/>
        <v>4.8400000000000034</v>
      </c>
      <c r="AF41" s="34">
        <f t="shared" si="110"/>
        <v>1.8599999999999994</v>
      </c>
      <c r="AG41" s="34">
        <f t="shared" si="110"/>
        <v>-1.1099999999999994</v>
      </c>
      <c r="AH41" s="34">
        <f t="shared" si="110"/>
        <v>-4.09</v>
      </c>
      <c r="AI41" s="34">
        <f t="shared" si="110"/>
        <v>-7.07</v>
      </c>
      <c r="AJ41" s="34">
        <f t="shared" si="110"/>
        <v>-10.050000000000001</v>
      </c>
    </row>
    <row r="42" spans="1:62" ht="15" customHeight="1" x14ac:dyDescent="0.25">
      <c r="A42" s="84"/>
      <c r="B42" s="21" t="s">
        <v>4</v>
      </c>
      <c r="C42" s="30">
        <f t="shared" ref="C42:R42" si="111">+$B$3+C41</f>
        <v>124.2</v>
      </c>
      <c r="D42" s="30">
        <f t="shared" si="111"/>
        <v>124.2</v>
      </c>
      <c r="E42" s="30">
        <f t="shared" si="111"/>
        <v>124.2</v>
      </c>
      <c r="F42" s="30">
        <f t="shared" si="111"/>
        <v>124.2</v>
      </c>
      <c r="G42" s="30">
        <f t="shared" si="111"/>
        <v>124.2</v>
      </c>
      <c r="H42" s="19">
        <f t="shared" si="111"/>
        <v>122.94</v>
      </c>
      <c r="I42" s="19">
        <f t="shared" si="111"/>
        <v>119.96000000000001</v>
      </c>
      <c r="J42" s="19">
        <f t="shared" si="111"/>
        <v>116.98</v>
      </c>
      <c r="K42" s="19">
        <f t="shared" si="111"/>
        <v>114</v>
      </c>
      <c r="L42" s="19">
        <f t="shared" si="111"/>
        <v>111.02000000000001</v>
      </c>
      <c r="M42" s="19">
        <f t="shared" si="111"/>
        <v>108.04</v>
      </c>
      <c r="N42" s="19">
        <f t="shared" si="111"/>
        <v>105.06</v>
      </c>
      <c r="O42" s="19">
        <f t="shared" si="111"/>
        <v>102.09</v>
      </c>
      <c r="P42" s="19">
        <f t="shared" si="111"/>
        <v>99.11</v>
      </c>
      <c r="Q42" s="19">
        <f t="shared" si="111"/>
        <v>96.13</v>
      </c>
      <c r="R42" s="19">
        <f t="shared" si="111"/>
        <v>93.15</v>
      </c>
      <c r="T42" s="21" t="s">
        <v>4</v>
      </c>
      <c r="U42" s="30">
        <f>+U41+$B$3+$B$4</f>
        <v>137.80000000000001</v>
      </c>
      <c r="V42" s="30">
        <f t="shared" ref="V42:Y42" si="112">+V41+$B$3+$B$4</f>
        <v>134.9</v>
      </c>
      <c r="W42" s="30">
        <f t="shared" si="112"/>
        <v>131.9</v>
      </c>
      <c r="X42" s="30">
        <f t="shared" si="112"/>
        <v>128.9</v>
      </c>
      <c r="Y42" s="30">
        <f t="shared" si="112"/>
        <v>125.9</v>
      </c>
      <c r="Z42" s="33">
        <f t="shared" ref="Z42:AJ42" si="113">+H41+$B3</f>
        <v>122.94</v>
      </c>
      <c r="AA42" s="33">
        <f t="shared" si="113"/>
        <v>119.96000000000001</v>
      </c>
      <c r="AB42" s="33">
        <f t="shared" si="113"/>
        <v>116.98</v>
      </c>
      <c r="AC42" s="33">
        <f t="shared" si="113"/>
        <v>114</v>
      </c>
      <c r="AD42" s="33">
        <f t="shared" si="113"/>
        <v>111.02000000000001</v>
      </c>
      <c r="AE42" s="33">
        <f t="shared" si="113"/>
        <v>108.04</v>
      </c>
      <c r="AF42" s="33">
        <f t="shared" si="113"/>
        <v>105.06</v>
      </c>
      <c r="AG42" s="33">
        <f t="shared" si="113"/>
        <v>102.09</v>
      </c>
      <c r="AH42" s="33">
        <f t="shared" si="113"/>
        <v>99.11</v>
      </c>
      <c r="AI42" s="33">
        <f t="shared" si="113"/>
        <v>96.13</v>
      </c>
      <c r="AJ42" s="33">
        <f t="shared" si="113"/>
        <v>93.15</v>
      </c>
    </row>
    <row r="43" spans="1:62" x14ac:dyDescent="0.25">
      <c r="A43" s="4"/>
      <c r="AZ43" t="s">
        <v>61</v>
      </c>
      <c r="BA43" s="1"/>
      <c r="BB43" s="1"/>
      <c r="BC43" s="1"/>
      <c r="BD43" s="1"/>
      <c r="BE43" s="1"/>
      <c r="BF43" s="1"/>
      <c r="BG43" s="1"/>
      <c r="BH43" s="1"/>
      <c r="BI43" s="1"/>
    </row>
    <row r="44" spans="1:62" ht="21" customHeight="1" x14ac:dyDescent="0.25">
      <c r="A44" s="84">
        <v>52.5</v>
      </c>
      <c r="B44" s="23" t="s">
        <v>0</v>
      </c>
      <c r="C44" s="24">
        <v>97</v>
      </c>
      <c r="D44" s="24">
        <v>94.5</v>
      </c>
      <c r="E44" s="24">
        <v>92</v>
      </c>
      <c r="F44" s="24">
        <v>89.5</v>
      </c>
      <c r="G44" s="24">
        <v>87</v>
      </c>
      <c r="H44" s="24">
        <v>84.5</v>
      </c>
      <c r="I44" s="24">
        <v>82</v>
      </c>
      <c r="J44" s="24">
        <v>79.5</v>
      </c>
      <c r="K44" s="24">
        <v>77</v>
      </c>
      <c r="L44" s="24">
        <v>74.5</v>
      </c>
      <c r="M44" s="24">
        <v>72</v>
      </c>
      <c r="N44" s="24">
        <v>69.5</v>
      </c>
      <c r="O44" s="24">
        <v>67</v>
      </c>
      <c r="P44" s="24">
        <v>64.5</v>
      </c>
      <c r="Q44" s="24">
        <v>62</v>
      </c>
      <c r="R44" s="24">
        <v>59.5</v>
      </c>
      <c r="T44" s="23" t="s">
        <v>0</v>
      </c>
      <c r="U44" s="24">
        <v>97</v>
      </c>
      <c r="V44" s="24">
        <v>94.5</v>
      </c>
      <c r="W44" s="24">
        <v>92</v>
      </c>
      <c r="X44" s="24">
        <v>89.5</v>
      </c>
      <c r="Y44" s="24">
        <v>87</v>
      </c>
      <c r="Z44" s="24">
        <v>84.5</v>
      </c>
      <c r="AA44" s="24">
        <v>82</v>
      </c>
      <c r="AB44" s="24">
        <v>79.5</v>
      </c>
      <c r="AC44" s="24">
        <v>77</v>
      </c>
      <c r="AD44" s="24">
        <v>74.5</v>
      </c>
      <c r="AE44" s="24">
        <v>72</v>
      </c>
      <c r="AF44" s="24">
        <v>69.5</v>
      </c>
      <c r="AG44" s="24">
        <v>67</v>
      </c>
      <c r="AH44" s="24">
        <v>64.5</v>
      </c>
      <c r="AI44" s="24">
        <v>62</v>
      </c>
      <c r="AJ44" s="24">
        <v>59.5</v>
      </c>
      <c r="BA44" s="1"/>
      <c r="BB44" s="1"/>
      <c r="BC44" s="1"/>
      <c r="BD44" s="1"/>
      <c r="BE44" s="1"/>
      <c r="BF44" s="1"/>
      <c r="BG44" s="1"/>
      <c r="BH44" s="1"/>
      <c r="BI44" s="1"/>
    </row>
    <row r="45" spans="1:62" ht="15" customHeight="1" x14ac:dyDescent="0.25">
      <c r="A45" s="84"/>
      <c r="B45" s="25" t="s">
        <v>1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0.95</v>
      </c>
      <c r="K45" s="24">
        <v>4.21</v>
      </c>
      <c r="L45" s="24">
        <v>7.47</v>
      </c>
      <c r="M45" s="24">
        <v>10.73</v>
      </c>
      <c r="N45" s="24">
        <v>13.98</v>
      </c>
      <c r="O45" s="24">
        <v>17.239999999999998</v>
      </c>
      <c r="P45" s="24">
        <v>20.5</v>
      </c>
      <c r="Q45" s="24">
        <v>23.76</v>
      </c>
      <c r="R45" s="24">
        <v>27.02</v>
      </c>
      <c r="T45" s="25" t="s">
        <v>1</v>
      </c>
      <c r="U45" s="24">
        <v>7.2</v>
      </c>
      <c r="V45" s="24">
        <v>10.4</v>
      </c>
      <c r="W45" s="24">
        <v>13.7</v>
      </c>
      <c r="X45" s="24">
        <v>16.899999999999999</v>
      </c>
      <c r="Y45" s="24">
        <v>20.2</v>
      </c>
      <c r="Z45" s="24">
        <v>23.4</v>
      </c>
      <c r="AA45" s="24">
        <v>26.7</v>
      </c>
      <c r="AB45" s="24">
        <f t="shared" ref="AB45" si="114">+J45+$B$4</f>
        <v>29.95</v>
      </c>
      <c r="AC45" s="24">
        <f t="shared" ref="AC45" si="115">+K45+$B$4</f>
        <v>33.21</v>
      </c>
      <c r="AD45" s="24">
        <f t="shared" ref="AD45" si="116">+L45+$B$4</f>
        <v>36.47</v>
      </c>
      <c r="AE45" s="24">
        <f t="shared" ref="AE45" si="117">+M45+$B$4</f>
        <v>39.730000000000004</v>
      </c>
      <c r="AF45" s="24">
        <f t="shared" ref="AF45" si="118">+N45+$B$4</f>
        <v>42.980000000000004</v>
      </c>
      <c r="AG45" s="24">
        <f t="shared" ref="AG45" si="119">+O45+$B$4</f>
        <v>46.239999999999995</v>
      </c>
      <c r="AH45" s="24">
        <f t="shared" ref="AH45" si="120">+P45+$B$4</f>
        <v>49.5</v>
      </c>
      <c r="AI45" s="24">
        <f t="shared" ref="AI45" si="121">+Q45+$B$4</f>
        <v>52.760000000000005</v>
      </c>
      <c r="AJ45" s="24">
        <f t="shared" ref="AJ45" si="122">+R45+$B$4</f>
        <v>56.019999999999996</v>
      </c>
      <c r="BA45" s="1"/>
      <c r="BB45" s="24">
        <v>97</v>
      </c>
      <c r="BC45" s="24">
        <v>94.5</v>
      </c>
      <c r="BD45" s="24">
        <v>92</v>
      </c>
      <c r="BE45" s="24">
        <v>89.5</v>
      </c>
      <c r="BF45" s="24">
        <v>87</v>
      </c>
      <c r="BG45" s="24">
        <v>84.5</v>
      </c>
      <c r="BH45" s="39"/>
      <c r="BI45" s="40"/>
    </row>
    <row r="46" spans="1:62" ht="15" customHeight="1" x14ac:dyDescent="0.25">
      <c r="A46" s="84"/>
      <c r="B46" s="22" t="s">
        <v>13</v>
      </c>
      <c r="C46" s="30">
        <f t="shared" ref="C46:R46" si="123">+$AY$3-C45</f>
        <v>50</v>
      </c>
      <c r="D46" s="30">
        <f t="shared" si="123"/>
        <v>50</v>
      </c>
      <c r="E46" s="30">
        <f t="shared" si="123"/>
        <v>50</v>
      </c>
      <c r="F46" s="30">
        <f t="shared" si="123"/>
        <v>50</v>
      </c>
      <c r="G46" s="30">
        <f t="shared" si="123"/>
        <v>50</v>
      </c>
      <c r="H46" s="30">
        <f t="shared" si="123"/>
        <v>50</v>
      </c>
      <c r="I46" s="30">
        <f t="shared" si="123"/>
        <v>50</v>
      </c>
      <c r="J46" s="19">
        <f t="shared" si="123"/>
        <v>49.05</v>
      </c>
      <c r="K46" s="19">
        <f t="shared" si="123"/>
        <v>45.79</v>
      </c>
      <c r="L46" s="19">
        <f t="shared" si="123"/>
        <v>42.53</v>
      </c>
      <c r="M46" s="19">
        <f t="shared" si="123"/>
        <v>39.269999999999996</v>
      </c>
      <c r="N46" s="19">
        <f t="shared" si="123"/>
        <v>36.019999999999996</v>
      </c>
      <c r="O46" s="19">
        <f t="shared" si="123"/>
        <v>32.760000000000005</v>
      </c>
      <c r="P46" s="19">
        <f t="shared" si="123"/>
        <v>29.5</v>
      </c>
      <c r="Q46" s="19">
        <f t="shared" si="123"/>
        <v>26.24</v>
      </c>
      <c r="R46" s="19">
        <f t="shared" si="123"/>
        <v>22.98</v>
      </c>
      <c r="T46" s="28" t="s">
        <v>14</v>
      </c>
      <c r="U46" s="31">
        <f t="shared" ref="U46:AA46" si="124">+$AY$3-U45</f>
        <v>42.8</v>
      </c>
      <c r="V46" s="31">
        <f t="shared" si="124"/>
        <v>39.6</v>
      </c>
      <c r="W46" s="31">
        <f t="shared" si="124"/>
        <v>36.299999999999997</v>
      </c>
      <c r="X46" s="31">
        <f t="shared" si="124"/>
        <v>33.1</v>
      </c>
      <c r="Y46" s="31">
        <f t="shared" si="124"/>
        <v>29.8</v>
      </c>
      <c r="Z46" s="31">
        <f t="shared" si="124"/>
        <v>26.6</v>
      </c>
      <c r="AA46" s="31">
        <f t="shared" si="124"/>
        <v>23.3</v>
      </c>
      <c r="AB46" s="34">
        <f t="shared" ref="AB46:AJ46" si="125">+J46-$B4</f>
        <v>20.049999999999997</v>
      </c>
      <c r="AC46" s="34">
        <f t="shared" si="125"/>
        <v>16.79</v>
      </c>
      <c r="AD46" s="34">
        <f t="shared" si="125"/>
        <v>13.530000000000001</v>
      </c>
      <c r="AE46" s="34">
        <f t="shared" si="125"/>
        <v>10.269999999999996</v>
      </c>
      <c r="AF46" s="34">
        <f t="shared" si="125"/>
        <v>7.019999999999996</v>
      </c>
      <c r="AG46" s="34">
        <f t="shared" si="125"/>
        <v>3.7600000000000051</v>
      </c>
      <c r="AH46" s="34">
        <f t="shared" si="125"/>
        <v>0.5</v>
      </c>
      <c r="AI46" s="34">
        <f t="shared" si="125"/>
        <v>-2.7600000000000016</v>
      </c>
      <c r="AJ46" s="34">
        <f t="shared" si="125"/>
        <v>-6.02</v>
      </c>
      <c r="BA46" s="1"/>
      <c r="BB46" s="19">
        <v>17.399999999999999</v>
      </c>
      <c r="BC46" s="19">
        <v>15.649999999999999</v>
      </c>
      <c r="BD46" s="19">
        <v>13.899999999999999</v>
      </c>
      <c r="BE46" s="19">
        <v>12.149999999999999</v>
      </c>
      <c r="BF46" s="19">
        <v>10.399999999999999</v>
      </c>
      <c r="BG46" s="19">
        <v>8.6499999999999986</v>
      </c>
      <c r="BH46" s="2"/>
      <c r="BI46" s="42"/>
      <c r="BJ46" s="1"/>
    </row>
    <row r="47" spans="1:62" ht="15" customHeight="1" x14ac:dyDescent="0.25">
      <c r="A47" s="84"/>
      <c r="B47" s="21" t="s">
        <v>4</v>
      </c>
      <c r="C47" s="30">
        <f t="shared" ref="C47:R47" si="126">+$B$3+C46</f>
        <v>124.2</v>
      </c>
      <c r="D47" s="30">
        <f t="shared" si="126"/>
        <v>124.2</v>
      </c>
      <c r="E47" s="30">
        <f t="shared" si="126"/>
        <v>124.2</v>
      </c>
      <c r="F47" s="30">
        <f t="shared" si="126"/>
        <v>124.2</v>
      </c>
      <c r="G47" s="30">
        <f t="shared" si="126"/>
        <v>124.2</v>
      </c>
      <c r="H47" s="30">
        <f t="shared" si="126"/>
        <v>124.2</v>
      </c>
      <c r="I47" s="30">
        <f t="shared" si="126"/>
        <v>124.2</v>
      </c>
      <c r="J47" s="19">
        <f t="shared" si="126"/>
        <v>123.25</v>
      </c>
      <c r="K47" s="19">
        <f t="shared" si="126"/>
        <v>119.99000000000001</v>
      </c>
      <c r="L47" s="19">
        <f t="shared" si="126"/>
        <v>116.73</v>
      </c>
      <c r="M47" s="19">
        <f t="shared" si="126"/>
        <v>113.47</v>
      </c>
      <c r="N47" s="19">
        <f t="shared" si="126"/>
        <v>110.22</v>
      </c>
      <c r="O47" s="19">
        <f t="shared" si="126"/>
        <v>106.96000000000001</v>
      </c>
      <c r="P47" s="19">
        <f t="shared" si="126"/>
        <v>103.7</v>
      </c>
      <c r="Q47" s="19">
        <f t="shared" si="126"/>
        <v>100.44</v>
      </c>
      <c r="R47" s="19">
        <f t="shared" si="126"/>
        <v>97.18</v>
      </c>
      <c r="T47" s="21" t="s">
        <v>4</v>
      </c>
      <c r="U47" s="30">
        <f>+U46+$B$3+$B$4</f>
        <v>146</v>
      </c>
      <c r="V47" s="30">
        <f t="shared" ref="V47:AA47" si="127">+V46+$B$3+$B$4</f>
        <v>142.80000000000001</v>
      </c>
      <c r="W47" s="30">
        <f t="shared" si="127"/>
        <v>139.5</v>
      </c>
      <c r="X47" s="30">
        <f t="shared" si="127"/>
        <v>136.30000000000001</v>
      </c>
      <c r="Y47" s="30">
        <f t="shared" si="127"/>
        <v>133</v>
      </c>
      <c r="Z47" s="30">
        <f t="shared" si="127"/>
        <v>129.80000000000001</v>
      </c>
      <c r="AA47" s="30">
        <f t="shared" si="127"/>
        <v>126.5</v>
      </c>
      <c r="AB47" s="33">
        <f t="shared" ref="AB47:AJ47" si="128">+J46+$B3</f>
        <v>123.25</v>
      </c>
      <c r="AC47" s="33">
        <f t="shared" si="128"/>
        <v>119.99000000000001</v>
      </c>
      <c r="AD47" s="33">
        <f t="shared" si="128"/>
        <v>116.73</v>
      </c>
      <c r="AE47" s="33">
        <f t="shared" si="128"/>
        <v>113.47</v>
      </c>
      <c r="AF47" s="33">
        <f t="shared" si="128"/>
        <v>110.22</v>
      </c>
      <c r="AG47" s="33">
        <f t="shared" si="128"/>
        <v>106.96000000000001</v>
      </c>
      <c r="AH47" s="33">
        <f t="shared" si="128"/>
        <v>103.7</v>
      </c>
      <c r="AI47" s="33">
        <f t="shared" si="128"/>
        <v>100.44</v>
      </c>
      <c r="AJ47" s="33">
        <f t="shared" si="128"/>
        <v>97.18</v>
      </c>
      <c r="BA47" s="2"/>
      <c r="BB47" s="19">
        <v>91.6</v>
      </c>
      <c r="BC47" s="19">
        <v>89.85</v>
      </c>
      <c r="BD47" s="19">
        <v>88.1</v>
      </c>
      <c r="BE47" s="19">
        <v>86.35</v>
      </c>
      <c r="BF47" s="19">
        <v>84.6</v>
      </c>
      <c r="BG47" s="19">
        <v>82.85</v>
      </c>
      <c r="BH47" s="44"/>
      <c r="BI47" s="45"/>
      <c r="BJ47" s="1"/>
    </row>
    <row r="48" spans="1:62" x14ac:dyDescent="0.25">
      <c r="A48" s="4"/>
      <c r="BA48" s="2"/>
      <c r="BB48" s="2"/>
      <c r="BC48" s="2"/>
      <c r="BD48" s="2"/>
      <c r="BE48" s="2"/>
      <c r="BF48" s="2"/>
      <c r="BG48" s="2"/>
      <c r="BH48" s="2"/>
      <c r="BI48" s="2"/>
      <c r="BJ48" s="1"/>
    </row>
    <row r="49" spans="1:62" ht="21" customHeight="1" x14ac:dyDescent="0.25">
      <c r="A49" s="84">
        <v>55</v>
      </c>
      <c r="B49" s="23" t="s">
        <v>0</v>
      </c>
      <c r="C49" s="24">
        <v>97</v>
      </c>
      <c r="D49" s="24">
        <v>94.5</v>
      </c>
      <c r="E49" s="24">
        <v>92</v>
      </c>
      <c r="F49" s="24">
        <v>89.5</v>
      </c>
      <c r="G49" s="24">
        <v>87</v>
      </c>
      <c r="H49" s="24">
        <v>84.5</v>
      </c>
      <c r="I49" s="24">
        <v>82</v>
      </c>
      <c r="J49" s="24">
        <v>79.5</v>
      </c>
      <c r="K49" s="24">
        <v>77</v>
      </c>
      <c r="L49" s="24">
        <v>74.5</v>
      </c>
      <c r="M49" s="24">
        <v>72</v>
      </c>
      <c r="N49" s="24">
        <v>69.5</v>
      </c>
      <c r="O49" s="24">
        <v>67</v>
      </c>
      <c r="P49" s="24">
        <v>64.5</v>
      </c>
      <c r="Q49" s="24">
        <v>62</v>
      </c>
      <c r="R49" s="24">
        <v>59.5</v>
      </c>
      <c r="T49" s="23" t="s">
        <v>0</v>
      </c>
      <c r="U49" s="24">
        <v>97</v>
      </c>
      <c r="V49" s="24">
        <v>94.5</v>
      </c>
      <c r="W49" s="24">
        <v>92</v>
      </c>
      <c r="X49" s="24">
        <v>89.5</v>
      </c>
      <c r="Y49" s="24">
        <v>87</v>
      </c>
      <c r="Z49" s="24">
        <v>84.5</v>
      </c>
      <c r="AA49" s="24">
        <v>82</v>
      </c>
      <c r="AB49" s="24">
        <v>79.5</v>
      </c>
      <c r="AC49" s="24">
        <v>77</v>
      </c>
      <c r="AD49" s="24">
        <v>74.5</v>
      </c>
      <c r="AE49" s="24">
        <v>72</v>
      </c>
      <c r="AF49" s="24">
        <v>69.5</v>
      </c>
      <c r="AG49" s="24">
        <v>67</v>
      </c>
      <c r="AH49" s="24">
        <v>64.5</v>
      </c>
      <c r="AI49" s="24">
        <v>62</v>
      </c>
      <c r="AJ49" s="24">
        <v>59.5</v>
      </c>
      <c r="BA49" s="2"/>
      <c r="BB49" s="2"/>
      <c r="BC49" s="2"/>
      <c r="BD49" s="2"/>
      <c r="BE49" s="2"/>
      <c r="BF49" s="2"/>
      <c r="BG49" s="2"/>
      <c r="BH49" s="2"/>
      <c r="BI49" s="2"/>
      <c r="BJ49" s="1"/>
    </row>
    <row r="50" spans="1:62" ht="15" customHeight="1" x14ac:dyDescent="0.25">
      <c r="A50" s="84"/>
      <c r="B50" s="25" t="s">
        <v>1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1.07</v>
      </c>
      <c r="M50" s="24">
        <v>4.6399999999999997</v>
      </c>
      <c r="N50" s="24">
        <v>8.2100000000000009</v>
      </c>
      <c r="O50" s="24">
        <v>11.78</v>
      </c>
      <c r="P50" s="24">
        <v>15.35</v>
      </c>
      <c r="Q50" s="24">
        <v>18.920000000000002</v>
      </c>
      <c r="R50" s="24">
        <v>22.49</v>
      </c>
      <c r="T50" s="25" t="s">
        <v>1</v>
      </c>
      <c r="U50" s="24">
        <v>0</v>
      </c>
      <c r="V50" s="24">
        <v>1.5</v>
      </c>
      <c r="W50" s="24">
        <v>5.0999999999999996</v>
      </c>
      <c r="X50" s="24">
        <v>8.6</v>
      </c>
      <c r="Y50" s="24">
        <v>12.2</v>
      </c>
      <c r="Z50" s="24">
        <v>15.8</v>
      </c>
      <c r="AA50" s="24">
        <v>19.399999999999999</v>
      </c>
      <c r="AB50" s="24">
        <v>22.9</v>
      </c>
      <c r="AC50" s="24">
        <v>26.5</v>
      </c>
      <c r="AD50" s="24">
        <f t="shared" ref="AD50" si="129">+L50+$B$4</f>
        <v>30.07</v>
      </c>
      <c r="AE50" s="24">
        <f t="shared" ref="AE50" si="130">+M50+$B$4</f>
        <v>33.64</v>
      </c>
      <c r="AF50" s="24">
        <f t="shared" ref="AF50" si="131">+N50+$B$4</f>
        <v>37.21</v>
      </c>
      <c r="AG50" s="24">
        <f t="shared" ref="AG50" si="132">+O50+$B$4</f>
        <v>40.78</v>
      </c>
      <c r="AH50" s="24">
        <f t="shared" ref="AH50" si="133">+P50+$B$4</f>
        <v>44.35</v>
      </c>
      <c r="AI50" s="24">
        <f t="shared" ref="AI50" si="134">+Q50+$B$4</f>
        <v>47.92</v>
      </c>
      <c r="AJ50" s="24">
        <f t="shared" ref="AJ50" si="135">+R50+$B$4</f>
        <v>51.489999999999995</v>
      </c>
      <c r="BA50" s="2"/>
      <c r="BB50" s="24">
        <v>97</v>
      </c>
      <c r="BC50" s="24">
        <v>94.5</v>
      </c>
      <c r="BD50" s="24">
        <v>92</v>
      </c>
      <c r="BE50" s="24">
        <v>89.5</v>
      </c>
      <c r="BF50" s="24">
        <v>87</v>
      </c>
      <c r="BG50" s="24">
        <v>84.5</v>
      </c>
      <c r="BH50" s="39"/>
      <c r="BI50" s="40"/>
      <c r="BJ50" s="2"/>
    </row>
    <row r="51" spans="1:62" ht="15" customHeight="1" x14ac:dyDescent="0.25">
      <c r="A51" s="84"/>
      <c r="B51" s="22" t="s">
        <v>13</v>
      </c>
      <c r="C51" s="30">
        <f t="shared" ref="C51:R51" si="136">+$AY$3-C50</f>
        <v>50</v>
      </c>
      <c r="D51" s="30">
        <f t="shared" si="136"/>
        <v>50</v>
      </c>
      <c r="E51" s="30">
        <f t="shared" si="136"/>
        <v>50</v>
      </c>
      <c r="F51" s="30">
        <f t="shared" si="136"/>
        <v>50</v>
      </c>
      <c r="G51" s="30">
        <f t="shared" si="136"/>
        <v>50</v>
      </c>
      <c r="H51" s="30">
        <f t="shared" si="136"/>
        <v>50</v>
      </c>
      <c r="I51" s="30">
        <f t="shared" si="136"/>
        <v>50</v>
      </c>
      <c r="J51" s="30">
        <f t="shared" si="136"/>
        <v>50</v>
      </c>
      <c r="K51" s="30">
        <f t="shared" si="136"/>
        <v>50</v>
      </c>
      <c r="L51" s="19">
        <f t="shared" si="136"/>
        <v>48.93</v>
      </c>
      <c r="M51" s="19">
        <f t="shared" si="136"/>
        <v>45.36</v>
      </c>
      <c r="N51" s="19">
        <f t="shared" si="136"/>
        <v>41.79</v>
      </c>
      <c r="O51" s="19">
        <f t="shared" si="136"/>
        <v>38.22</v>
      </c>
      <c r="P51" s="19">
        <f t="shared" si="136"/>
        <v>34.65</v>
      </c>
      <c r="Q51" s="19">
        <f t="shared" si="136"/>
        <v>31.08</v>
      </c>
      <c r="R51" s="19">
        <f t="shared" si="136"/>
        <v>27.51</v>
      </c>
      <c r="T51" s="28" t="s">
        <v>14</v>
      </c>
      <c r="U51" s="31">
        <f t="shared" ref="U51:AC51" si="137">+$AY$3-U50</f>
        <v>50</v>
      </c>
      <c r="V51" s="31">
        <f t="shared" si="137"/>
        <v>48.5</v>
      </c>
      <c r="W51" s="31">
        <f t="shared" si="137"/>
        <v>44.9</v>
      </c>
      <c r="X51" s="31">
        <f t="shared" si="137"/>
        <v>41.4</v>
      </c>
      <c r="Y51" s="31">
        <f t="shared" si="137"/>
        <v>37.799999999999997</v>
      </c>
      <c r="Z51" s="31">
        <f t="shared" si="137"/>
        <v>34.200000000000003</v>
      </c>
      <c r="AA51" s="31">
        <f t="shared" si="137"/>
        <v>30.6</v>
      </c>
      <c r="AB51" s="31">
        <f t="shared" si="137"/>
        <v>27.1</v>
      </c>
      <c r="AC51" s="31">
        <f t="shared" si="137"/>
        <v>23.5</v>
      </c>
      <c r="AD51" s="35">
        <f t="shared" ref="AD51:AJ51" si="138">+L51-$B4</f>
        <v>19.93</v>
      </c>
      <c r="AE51" s="35">
        <f t="shared" si="138"/>
        <v>16.36</v>
      </c>
      <c r="AF51" s="35">
        <f t="shared" si="138"/>
        <v>12.79</v>
      </c>
      <c r="AG51" s="35">
        <f t="shared" si="138"/>
        <v>9.2199999999999989</v>
      </c>
      <c r="AH51" s="35">
        <f t="shared" si="138"/>
        <v>5.6499999999999986</v>
      </c>
      <c r="AI51" s="35">
        <f t="shared" si="138"/>
        <v>2.0799999999999983</v>
      </c>
      <c r="AJ51" s="35">
        <f t="shared" si="138"/>
        <v>-1.4899999999999984</v>
      </c>
      <c r="BA51" s="2"/>
      <c r="BB51" s="19">
        <v>17.399999999999999</v>
      </c>
      <c r="BC51" s="19">
        <v>15.649999999999999</v>
      </c>
      <c r="BD51" s="19">
        <v>13.899999999999999</v>
      </c>
      <c r="BE51" s="19">
        <v>12.149999999999999</v>
      </c>
      <c r="BF51" s="19">
        <v>10.399999999999999</v>
      </c>
      <c r="BG51" s="19">
        <v>8.6499999999999986</v>
      </c>
      <c r="BH51" s="2"/>
      <c r="BI51" s="42"/>
      <c r="BJ51" s="2"/>
    </row>
    <row r="52" spans="1:62" ht="15" customHeight="1" x14ac:dyDescent="0.25">
      <c r="A52" s="84"/>
      <c r="B52" s="21" t="s">
        <v>4</v>
      </c>
      <c r="C52" s="30">
        <f t="shared" ref="C52:R52" si="139">+$B$3+C51</f>
        <v>124.2</v>
      </c>
      <c r="D52" s="30">
        <f t="shared" si="139"/>
        <v>124.2</v>
      </c>
      <c r="E52" s="30">
        <f t="shared" si="139"/>
        <v>124.2</v>
      </c>
      <c r="F52" s="30">
        <f t="shared" si="139"/>
        <v>124.2</v>
      </c>
      <c r="G52" s="30">
        <f t="shared" si="139"/>
        <v>124.2</v>
      </c>
      <c r="H52" s="30">
        <f t="shared" si="139"/>
        <v>124.2</v>
      </c>
      <c r="I52" s="30">
        <f t="shared" si="139"/>
        <v>124.2</v>
      </c>
      <c r="J52" s="30">
        <f t="shared" si="139"/>
        <v>124.2</v>
      </c>
      <c r="K52" s="30">
        <f t="shared" si="139"/>
        <v>124.2</v>
      </c>
      <c r="L52" s="19">
        <f t="shared" si="139"/>
        <v>123.13</v>
      </c>
      <c r="M52" s="19">
        <f t="shared" si="139"/>
        <v>119.56</v>
      </c>
      <c r="N52" s="19">
        <f t="shared" si="139"/>
        <v>115.99000000000001</v>
      </c>
      <c r="O52" s="19">
        <f t="shared" si="139"/>
        <v>112.42</v>
      </c>
      <c r="P52" s="19">
        <f t="shared" si="139"/>
        <v>108.85</v>
      </c>
      <c r="Q52" s="19">
        <f t="shared" si="139"/>
        <v>105.28</v>
      </c>
      <c r="R52" s="19">
        <f t="shared" si="139"/>
        <v>101.71000000000001</v>
      </c>
      <c r="T52" s="21" t="s">
        <v>4</v>
      </c>
      <c r="U52" s="30">
        <f>+U51+$B$3+$B$4</f>
        <v>153.19999999999999</v>
      </c>
      <c r="V52" s="30">
        <f t="shared" ref="V52:AC52" si="140">+V51+$B$3+$B$4</f>
        <v>151.69999999999999</v>
      </c>
      <c r="W52" s="30">
        <f t="shared" si="140"/>
        <v>148.1</v>
      </c>
      <c r="X52" s="30">
        <f t="shared" si="140"/>
        <v>144.6</v>
      </c>
      <c r="Y52" s="30">
        <f t="shared" si="140"/>
        <v>141</v>
      </c>
      <c r="Z52" s="30">
        <f t="shared" si="140"/>
        <v>137.4</v>
      </c>
      <c r="AA52" s="30">
        <f t="shared" si="140"/>
        <v>133.80000000000001</v>
      </c>
      <c r="AB52" s="30">
        <f t="shared" si="140"/>
        <v>130.30000000000001</v>
      </c>
      <c r="AC52" s="30">
        <f t="shared" si="140"/>
        <v>126.7</v>
      </c>
      <c r="AD52" s="33">
        <f t="shared" ref="AD52:AJ52" si="141">+L51+$B3</f>
        <v>123.13</v>
      </c>
      <c r="AE52" s="33">
        <f t="shared" si="141"/>
        <v>119.56</v>
      </c>
      <c r="AF52" s="33">
        <f t="shared" si="141"/>
        <v>115.99000000000001</v>
      </c>
      <c r="AG52" s="33">
        <f t="shared" si="141"/>
        <v>112.42</v>
      </c>
      <c r="AH52" s="33">
        <f t="shared" si="141"/>
        <v>108.85</v>
      </c>
      <c r="AI52" s="33">
        <f t="shared" si="141"/>
        <v>105.28</v>
      </c>
      <c r="AJ52" s="33">
        <f t="shared" si="141"/>
        <v>101.71000000000001</v>
      </c>
      <c r="BB52" s="19">
        <v>91.6</v>
      </c>
      <c r="BC52" s="19">
        <v>89.85</v>
      </c>
      <c r="BD52" s="19">
        <v>88.1</v>
      </c>
      <c r="BE52" s="19">
        <v>86.35</v>
      </c>
      <c r="BF52" s="19">
        <v>84.6</v>
      </c>
      <c r="BG52" s="19">
        <v>82.85</v>
      </c>
      <c r="BH52" s="47"/>
      <c r="BI52" s="48"/>
      <c r="BJ52" s="2"/>
    </row>
    <row r="53" spans="1:62" x14ac:dyDescent="0.25">
      <c r="A53" s="6"/>
      <c r="S53" s="2"/>
      <c r="BJ53" s="2"/>
    </row>
    <row r="54" spans="1:62" x14ac:dyDescent="0.25">
      <c r="BJ54" s="2"/>
    </row>
    <row r="56" spans="1:62" ht="15" customHeight="1" x14ac:dyDescent="0.25">
      <c r="A56" s="87">
        <v>35</v>
      </c>
      <c r="B56" s="23" t="s">
        <v>0</v>
      </c>
      <c r="C56" s="24">
        <v>97</v>
      </c>
      <c r="D56" s="24">
        <v>94.5</v>
      </c>
      <c r="E56" s="24">
        <v>92</v>
      </c>
      <c r="F56" s="24">
        <v>89.5</v>
      </c>
      <c r="G56" s="24">
        <v>87</v>
      </c>
      <c r="H56" s="24">
        <v>84.5</v>
      </c>
      <c r="I56" s="24">
        <v>82</v>
      </c>
      <c r="J56" s="24">
        <v>79.5</v>
      </c>
      <c r="K56" s="24">
        <v>77</v>
      </c>
      <c r="L56" s="24">
        <v>74.5</v>
      </c>
      <c r="M56" s="24">
        <v>72</v>
      </c>
      <c r="N56" s="24">
        <v>69.5</v>
      </c>
      <c r="O56" s="24">
        <v>67</v>
      </c>
      <c r="P56" s="24">
        <v>64.5</v>
      </c>
      <c r="Q56" s="24">
        <v>62</v>
      </c>
      <c r="R56" s="24">
        <v>59.5</v>
      </c>
      <c r="S56" s="1"/>
      <c r="T56" s="23" t="s">
        <v>0</v>
      </c>
      <c r="U56" s="24">
        <v>97</v>
      </c>
      <c r="V56" s="24">
        <v>94.5</v>
      </c>
      <c r="W56" s="24">
        <v>92</v>
      </c>
      <c r="X56" s="24">
        <v>89.5</v>
      </c>
      <c r="Y56" s="24">
        <v>87</v>
      </c>
      <c r="Z56" s="24">
        <v>84.5</v>
      </c>
      <c r="AA56" s="24">
        <v>82</v>
      </c>
      <c r="AB56" s="24">
        <v>79.5</v>
      </c>
      <c r="AC56" s="24">
        <v>77</v>
      </c>
      <c r="AD56" s="24">
        <v>74.5</v>
      </c>
      <c r="AE56" s="24">
        <v>72</v>
      </c>
      <c r="AF56" s="24">
        <v>69.5</v>
      </c>
      <c r="AG56" s="24">
        <v>67</v>
      </c>
      <c r="AH56" s="24">
        <v>64.5</v>
      </c>
      <c r="AI56" s="24">
        <v>62</v>
      </c>
      <c r="AJ56" s="24">
        <v>59.5</v>
      </c>
      <c r="AK56" s="1"/>
      <c r="AL56" s="1"/>
      <c r="AM56" s="1"/>
      <c r="AN56" s="1"/>
    </row>
    <row r="57" spans="1:62" ht="15" customHeight="1" x14ac:dyDescent="0.25">
      <c r="A57" s="87"/>
      <c r="B57" s="22" t="s">
        <v>13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"/>
      <c r="T57" s="28" t="s">
        <v>14</v>
      </c>
      <c r="U57" s="19" t="str">
        <f t="shared" ref="U57:AJ57" si="142">+IF(AND(7&lt;=U11,U11&lt;=20),U11,"")</f>
        <v/>
      </c>
      <c r="V57" s="19" t="str">
        <f t="shared" si="142"/>
        <v/>
      </c>
      <c r="W57" s="19" t="str">
        <f t="shared" si="142"/>
        <v/>
      </c>
      <c r="X57" s="19" t="str">
        <f t="shared" si="142"/>
        <v/>
      </c>
      <c r="Y57" s="19" t="str">
        <f t="shared" si="142"/>
        <v/>
      </c>
      <c r="Z57" s="19" t="str">
        <f t="shared" si="142"/>
        <v/>
      </c>
      <c r="AA57" s="19" t="str">
        <f t="shared" si="142"/>
        <v/>
      </c>
      <c r="AB57" s="19" t="str">
        <f t="shared" si="142"/>
        <v/>
      </c>
      <c r="AC57" s="19" t="str">
        <f t="shared" si="142"/>
        <v/>
      </c>
      <c r="AD57" s="19" t="str">
        <f t="shared" si="142"/>
        <v/>
      </c>
      <c r="AE57" s="19" t="str">
        <f t="shared" si="142"/>
        <v/>
      </c>
      <c r="AF57" s="19" t="str">
        <f t="shared" si="142"/>
        <v/>
      </c>
      <c r="AG57" s="19" t="str">
        <f t="shared" si="142"/>
        <v/>
      </c>
      <c r="AH57" s="19" t="str">
        <f t="shared" si="142"/>
        <v/>
      </c>
      <c r="AI57" s="19" t="str">
        <f t="shared" si="142"/>
        <v/>
      </c>
      <c r="AJ57" s="19" t="str">
        <f t="shared" si="142"/>
        <v/>
      </c>
      <c r="AK57" s="1"/>
      <c r="AL57" s="1"/>
      <c r="AM57" s="1"/>
      <c r="AN57" s="1"/>
      <c r="AO57" s="1"/>
      <c r="AP57" s="1"/>
      <c r="AQ57" s="1"/>
      <c r="AR57" s="1"/>
    </row>
    <row r="58" spans="1:62" ht="15" customHeight="1" x14ac:dyDescent="0.25">
      <c r="A58" s="87"/>
      <c r="B58" s="21" t="s">
        <v>4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T58" s="21" t="s">
        <v>4</v>
      </c>
      <c r="U58" s="19" t="str">
        <f t="shared" ref="U58:AJ58" si="143">+IF(U57="","",U12)</f>
        <v/>
      </c>
      <c r="V58" s="19" t="str">
        <f t="shared" si="143"/>
        <v/>
      </c>
      <c r="W58" s="19" t="str">
        <f t="shared" si="143"/>
        <v/>
      </c>
      <c r="X58" s="19" t="str">
        <f t="shared" si="143"/>
        <v/>
      </c>
      <c r="Y58" s="19" t="str">
        <f t="shared" si="143"/>
        <v/>
      </c>
      <c r="Z58" s="19" t="str">
        <f t="shared" si="143"/>
        <v/>
      </c>
      <c r="AA58" s="19" t="str">
        <f t="shared" si="143"/>
        <v/>
      </c>
      <c r="AB58" s="19" t="str">
        <f t="shared" si="143"/>
        <v/>
      </c>
      <c r="AC58" s="19" t="str">
        <f t="shared" si="143"/>
        <v/>
      </c>
      <c r="AD58" s="19" t="str">
        <f t="shared" si="143"/>
        <v/>
      </c>
      <c r="AE58" s="19" t="str">
        <f t="shared" si="143"/>
        <v/>
      </c>
      <c r="AF58" s="19" t="str">
        <f t="shared" si="143"/>
        <v/>
      </c>
      <c r="AG58" s="19" t="str">
        <f t="shared" si="143"/>
        <v/>
      </c>
      <c r="AH58" s="19" t="str">
        <f t="shared" si="143"/>
        <v/>
      </c>
      <c r="AI58" s="19" t="str">
        <f t="shared" si="143"/>
        <v/>
      </c>
      <c r="AJ58" s="19" t="str">
        <f t="shared" si="143"/>
        <v/>
      </c>
      <c r="AK58" s="1"/>
      <c r="AL58" s="1"/>
      <c r="AM58" s="1"/>
      <c r="AN58" s="1"/>
      <c r="AO58" s="1"/>
      <c r="AP58" s="1"/>
      <c r="AQ58" s="1"/>
      <c r="AR58" s="1"/>
    </row>
    <row r="59" spans="1:62" x14ac:dyDescent="0.25">
      <c r="A59" s="2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62" ht="15" customHeight="1" x14ac:dyDescent="0.25">
      <c r="A60" s="87">
        <v>37.5</v>
      </c>
      <c r="B60" s="23" t="s">
        <v>0</v>
      </c>
      <c r="C60" s="24">
        <v>97</v>
      </c>
      <c r="D60" s="24">
        <v>94.5</v>
      </c>
      <c r="E60" s="24">
        <v>92</v>
      </c>
      <c r="F60" s="24">
        <v>89.5</v>
      </c>
      <c r="G60" s="24">
        <v>87</v>
      </c>
      <c r="H60" s="24">
        <v>84.5</v>
      </c>
      <c r="I60" s="24">
        <v>82</v>
      </c>
      <c r="J60" s="24">
        <v>79.5</v>
      </c>
      <c r="K60" s="24">
        <v>77</v>
      </c>
      <c r="L60" s="24">
        <v>74.5</v>
      </c>
      <c r="M60" s="24">
        <v>72</v>
      </c>
      <c r="N60" s="24">
        <v>69.5</v>
      </c>
      <c r="O60" s="24">
        <v>67</v>
      </c>
      <c r="P60" s="24">
        <v>64.5</v>
      </c>
      <c r="Q60" s="24">
        <v>62</v>
      </c>
      <c r="R60" s="24">
        <v>59.5</v>
      </c>
      <c r="T60" s="23" t="s">
        <v>0</v>
      </c>
      <c r="U60" s="24">
        <v>97</v>
      </c>
      <c r="V60" s="24">
        <v>94.5</v>
      </c>
      <c r="W60" s="24">
        <v>92</v>
      </c>
      <c r="X60" s="24">
        <v>89.5</v>
      </c>
      <c r="Y60" s="24">
        <v>87</v>
      </c>
      <c r="Z60" s="24">
        <v>84.5</v>
      </c>
      <c r="AA60" s="24">
        <v>82</v>
      </c>
      <c r="AB60" s="24">
        <v>79.5</v>
      </c>
      <c r="AC60" s="24">
        <v>77</v>
      </c>
      <c r="AD60" s="24">
        <v>74.5</v>
      </c>
      <c r="AE60" s="24">
        <v>72</v>
      </c>
      <c r="AF60" s="24">
        <v>69.5</v>
      </c>
      <c r="AG60" s="24">
        <v>67</v>
      </c>
      <c r="AH60" s="24">
        <v>64.5</v>
      </c>
      <c r="AI60" s="24">
        <v>62</v>
      </c>
      <c r="AJ60" s="24">
        <v>59.5</v>
      </c>
    </row>
    <row r="61" spans="1:62" ht="15" customHeight="1" x14ac:dyDescent="0.25">
      <c r="A61" s="87"/>
      <c r="B61" s="22" t="s">
        <v>13</v>
      </c>
      <c r="C61" s="19">
        <v>999999</v>
      </c>
      <c r="D61" s="19" t="str">
        <f t="shared" ref="D61:R61" si="144">+IF(AND(7&lt;=D16,D16&lt;=20),D16,"")</f>
        <v/>
      </c>
      <c r="E61" s="19" t="str">
        <f t="shared" si="144"/>
        <v/>
      </c>
      <c r="F61" s="19" t="str">
        <f t="shared" si="144"/>
        <v/>
      </c>
      <c r="G61" s="19" t="str">
        <f t="shared" si="144"/>
        <v/>
      </c>
      <c r="H61" s="19" t="str">
        <f t="shared" si="144"/>
        <v/>
      </c>
      <c r="I61" s="19" t="str">
        <f t="shared" si="144"/>
        <v/>
      </c>
      <c r="J61" s="19">
        <f t="shared" si="144"/>
        <v>18.940000000000001</v>
      </c>
      <c r="K61" s="19">
        <f t="shared" si="144"/>
        <v>17.020000000000003</v>
      </c>
      <c r="L61" s="19">
        <f t="shared" si="144"/>
        <v>15.100000000000001</v>
      </c>
      <c r="M61" s="19">
        <f t="shared" si="144"/>
        <v>13.18</v>
      </c>
      <c r="N61" s="19">
        <f t="shared" si="144"/>
        <v>11.259999999999998</v>
      </c>
      <c r="O61" s="19">
        <f t="shared" si="144"/>
        <v>9.3400000000000034</v>
      </c>
      <c r="P61" s="19">
        <f t="shared" si="144"/>
        <v>7.4200000000000017</v>
      </c>
      <c r="Q61" s="19" t="str">
        <f t="shared" si="144"/>
        <v/>
      </c>
      <c r="R61" s="19" t="str">
        <f t="shared" si="144"/>
        <v/>
      </c>
      <c r="T61" s="28" t="s">
        <v>14</v>
      </c>
      <c r="U61" s="19" t="str">
        <f t="shared" ref="U61:AJ61" si="145">+IF(AND(7&lt;=U16,U16&lt;=20),U16,"")</f>
        <v/>
      </c>
      <c r="V61" s="19" t="str">
        <f t="shared" si="145"/>
        <v/>
      </c>
      <c r="W61" s="19" t="str">
        <f t="shared" si="145"/>
        <v/>
      </c>
      <c r="X61" s="19" t="str">
        <f t="shared" si="145"/>
        <v/>
      </c>
      <c r="Y61" s="19" t="str">
        <f t="shared" si="145"/>
        <v/>
      </c>
      <c r="Z61" s="19" t="str">
        <f t="shared" si="145"/>
        <v/>
      </c>
      <c r="AA61" s="19" t="str">
        <f t="shared" si="145"/>
        <v/>
      </c>
      <c r="AB61" s="19" t="str">
        <f t="shared" si="145"/>
        <v/>
      </c>
      <c r="AC61" s="19" t="str">
        <f t="shared" si="145"/>
        <v/>
      </c>
      <c r="AD61" s="19" t="str">
        <f t="shared" si="145"/>
        <v/>
      </c>
      <c r="AE61" s="19" t="str">
        <f t="shared" si="145"/>
        <v/>
      </c>
      <c r="AF61" s="19" t="str">
        <f t="shared" si="145"/>
        <v/>
      </c>
      <c r="AG61" s="19" t="str">
        <f t="shared" si="145"/>
        <v/>
      </c>
      <c r="AH61" s="19" t="str">
        <f t="shared" si="145"/>
        <v/>
      </c>
      <c r="AI61" s="19" t="str">
        <f t="shared" si="145"/>
        <v/>
      </c>
      <c r="AJ61" s="19" t="str">
        <f t="shared" si="145"/>
        <v/>
      </c>
    </row>
    <row r="62" spans="1:62" ht="15" customHeight="1" x14ac:dyDescent="0.25">
      <c r="A62" s="87"/>
      <c r="B62" s="21" t="s">
        <v>4</v>
      </c>
      <c r="C62" s="19">
        <f t="shared" ref="C62:R62" si="146">+IF(C61="","",C17)</f>
        <v>106.58</v>
      </c>
      <c r="D62" s="19" t="str">
        <f t="shared" si="146"/>
        <v/>
      </c>
      <c r="E62" s="19" t="str">
        <f t="shared" si="146"/>
        <v/>
      </c>
      <c r="F62" s="19" t="str">
        <f t="shared" si="146"/>
        <v/>
      </c>
      <c r="G62" s="19" t="str">
        <f t="shared" si="146"/>
        <v/>
      </c>
      <c r="H62" s="19" t="str">
        <f t="shared" si="146"/>
        <v/>
      </c>
      <c r="I62" s="19" t="str">
        <f t="shared" si="146"/>
        <v/>
      </c>
      <c r="J62" s="19">
        <f t="shared" si="146"/>
        <v>93.14</v>
      </c>
      <c r="K62" s="19">
        <f t="shared" si="146"/>
        <v>91.22</v>
      </c>
      <c r="L62" s="19">
        <f t="shared" si="146"/>
        <v>89.300000000000011</v>
      </c>
      <c r="M62" s="19">
        <f t="shared" si="146"/>
        <v>87.38</v>
      </c>
      <c r="N62" s="19">
        <f t="shared" si="146"/>
        <v>85.460000000000008</v>
      </c>
      <c r="O62" s="19">
        <f t="shared" si="146"/>
        <v>83.54</v>
      </c>
      <c r="P62" s="19">
        <f t="shared" si="146"/>
        <v>81.62</v>
      </c>
      <c r="Q62" s="19" t="str">
        <f t="shared" si="146"/>
        <v/>
      </c>
      <c r="R62" s="19" t="str">
        <f t="shared" si="146"/>
        <v/>
      </c>
      <c r="T62" s="21" t="s">
        <v>4</v>
      </c>
      <c r="U62" s="19" t="str">
        <f t="shared" ref="U62:AJ62" si="147">+IF(U61="","",U17)</f>
        <v/>
      </c>
      <c r="V62" s="19" t="str">
        <f t="shared" si="147"/>
        <v/>
      </c>
      <c r="W62" s="19" t="str">
        <f t="shared" si="147"/>
        <v/>
      </c>
      <c r="X62" s="19" t="str">
        <f t="shared" si="147"/>
        <v/>
      </c>
      <c r="Y62" s="19" t="str">
        <f t="shared" si="147"/>
        <v/>
      </c>
      <c r="Z62" s="19" t="str">
        <f t="shared" si="147"/>
        <v/>
      </c>
      <c r="AA62" s="19" t="str">
        <f t="shared" si="147"/>
        <v/>
      </c>
      <c r="AB62" s="19" t="str">
        <f t="shared" si="147"/>
        <v/>
      </c>
      <c r="AC62" s="19" t="str">
        <f t="shared" si="147"/>
        <v/>
      </c>
      <c r="AD62" s="19" t="str">
        <f t="shared" si="147"/>
        <v/>
      </c>
      <c r="AE62" s="19" t="str">
        <f t="shared" si="147"/>
        <v/>
      </c>
      <c r="AF62" s="19" t="str">
        <f t="shared" si="147"/>
        <v/>
      </c>
      <c r="AG62" s="19" t="str">
        <f t="shared" si="147"/>
        <v/>
      </c>
      <c r="AH62" s="19" t="str">
        <f t="shared" si="147"/>
        <v/>
      </c>
      <c r="AI62" s="19" t="str">
        <f t="shared" si="147"/>
        <v/>
      </c>
      <c r="AJ62" s="19" t="str">
        <f t="shared" si="147"/>
        <v/>
      </c>
    </row>
    <row r="63" spans="1:62" x14ac:dyDescent="0.25">
      <c r="A63" s="4">
        <v>40</v>
      </c>
    </row>
    <row r="64" spans="1:62" ht="15" customHeight="1" x14ac:dyDescent="0.25">
      <c r="A64" s="87">
        <v>40</v>
      </c>
      <c r="B64" s="23" t="s">
        <v>0</v>
      </c>
      <c r="C64" s="24">
        <v>97</v>
      </c>
      <c r="D64" s="24">
        <v>94.5</v>
      </c>
      <c r="E64" s="24">
        <v>92</v>
      </c>
      <c r="F64" s="24">
        <v>89.5</v>
      </c>
      <c r="G64" s="24">
        <v>87</v>
      </c>
      <c r="H64" s="24">
        <v>84.5</v>
      </c>
      <c r="I64" s="24">
        <v>82</v>
      </c>
      <c r="J64" s="24">
        <v>79.5</v>
      </c>
      <c r="K64" s="24">
        <v>77</v>
      </c>
      <c r="L64" s="24">
        <v>74.5</v>
      </c>
      <c r="M64" s="24">
        <v>72</v>
      </c>
      <c r="N64" s="24">
        <v>69.5</v>
      </c>
      <c r="O64" s="24">
        <v>67</v>
      </c>
      <c r="P64" s="24">
        <v>64.5</v>
      </c>
      <c r="Q64" s="24">
        <v>62</v>
      </c>
      <c r="R64" s="24">
        <v>59.5</v>
      </c>
      <c r="S64" s="1"/>
      <c r="T64" s="23" t="s">
        <v>0</v>
      </c>
      <c r="U64" s="24">
        <v>97</v>
      </c>
      <c r="V64" s="24">
        <v>94.5</v>
      </c>
      <c r="W64" s="24">
        <v>92</v>
      </c>
      <c r="X64" s="24">
        <v>89.5</v>
      </c>
      <c r="Y64" s="24">
        <v>87</v>
      </c>
      <c r="Z64" s="24">
        <v>84.5</v>
      </c>
      <c r="AA64" s="24">
        <v>82</v>
      </c>
      <c r="AB64" s="24">
        <v>79.5</v>
      </c>
      <c r="AC64" s="24">
        <v>77</v>
      </c>
      <c r="AD64" s="24">
        <v>74.5</v>
      </c>
      <c r="AE64" s="24">
        <v>72</v>
      </c>
      <c r="AF64" s="24">
        <v>69.5</v>
      </c>
      <c r="AG64" s="24">
        <v>67</v>
      </c>
      <c r="AH64" s="24">
        <v>64.5</v>
      </c>
      <c r="AI64" s="24">
        <v>62</v>
      </c>
      <c r="AJ64" s="24">
        <v>59.5</v>
      </c>
      <c r="AK64" s="1"/>
      <c r="AL64" s="1"/>
      <c r="AM64" s="1"/>
      <c r="AN64" s="1"/>
      <c r="AO64" s="1"/>
    </row>
    <row r="65" spans="1:45" ht="15" customHeight="1" x14ac:dyDescent="0.25">
      <c r="A65" s="87"/>
      <c r="B65" s="22" t="s">
        <v>13</v>
      </c>
      <c r="C65" s="19" t="str">
        <f t="shared" ref="C65:R65" si="148">+IF(AND(7&lt;=C21,C21&lt;=20),C21,"")</f>
        <v/>
      </c>
      <c r="D65" s="19" t="str">
        <f t="shared" si="148"/>
        <v/>
      </c>
      <c r="E65" s="19" t="str">
        <f t="shared" si="148"/>
        <v/>
      </c>
      <c r="F65" s="19" t="str">
        <f t="shared" si="148"/>
        <v/>
      </c>
      <c r="G65" s="19" t="str">
        <f t="shared" si="148"/>
        <v/>
      </c>
      <c r="H65" s="19" t="str">
        <f t="shared" si="148"/>
        <v/>
      </c>
      <c r="I65" s="19" t="str">
        <f t="shared" si="148"/>
        <v/>
      </c>
      <c r="J65" s="19" t="str">
        <f t="shared" si="148"/>
        <v/>
      </c>
      <c r="K65" s="19" t="str">
        <f t="shared" si="148"/>
        <v/>
      </c>
      <c r="L65" s="19">
        <f t="shared" si="148"/>
        <v>18.77</v>
      </c>
      <c r="M65" s="19">
        <f t="shared" si="148"/>
        <v>16.670000000000002</v>
      </c>
      <c r="N65" s="19">
        <f t="shared" si="148"/>
        <v>14.57</v>
      </c>
      <c r="O65" s="19">
        <f t="shared" si="148"/>
        <v>12.469999999999999</v>
      </c>
      <c r="P65" s="19">
        <f t="shared" si="148"/>
        <v>10.380000000000003</v>
      </c>
      <c r="Q65" s="19">
        <f t="shared" si="148"/>
        <v>8.2800000000000011</v>
      </c>
      <c r="R65" s="19" t="str">
        <f t="shared" si="148"/>
        <v/>
      </c>
      <c r="S65" s="1"/>
      <c r="T65" s="28" t="s">
        <v>14</v>
      </c>
      <c r="U65" s="19">
        <f t="shared" ref="U65:AJ65" si="149">+IF(AND(7&lt;=U21,U21&lt;=20),U21,"")</f>
        <v>8.6499999999999986</v>
      </c>
      <c r="V65" s="19" t="str">
        <f t="shared" si="149"/>
        <v/>
      </c>
      <c r="W65" s="19" t="str">
        <f t="shared" si="149"/>
        <v/>
      </c>
      <c r="X65" s="19" t="str">
        <f t="shared" si="149"/>
        <v/>
      </c>
      <c r="Y65" s="19" t="str">
        <f t="shared" si="149"/>
        <v/>
      </c>
      <c r="Z65" s="19" t="str">
        <f t="shared" si="149"/>
        <v/>
      </c>
      <c r="AA65" s="19" t="str">
        <f t="shared" si="149"/>
        <v/>
      </c>
      <c r="AB65" s="19" t="str">
        <f t="shared" si="149"/>
        <v/>
      </c>
      <c r="AC65" s="19" t="str">
        <f t="shared" si="149"/>
        <v/>
      </c>
      <c r="AD65" s="19" t="str">
        <f t="shared" si="149"/>
        <v/>
      </c>
      <c r="AE65" s="19" t="str">
        <f t="shared" si="149"/>
        <v/>
      </c>
      <c r="AF65" s="19" t="str">
        <f t="shared" si="149"/>
        <v/>
      </c>
      <c r="AG65" s="19" t="str">
        <f t="shared" si="149"/>
        <v/>
      </c>
      <c r="AH65" s="19" t="str">
        <f t="shared" si="149"/>
        <v/>
      </c>
      <c r="AI65" s="19" t="str">
        <f t="shared" si="149"/>
        <v/>
      </c>
      <c r="AJ65" s="19" t="str">
        <f t="shared" si="149"/>
        <v/>
      </c>
      <c r="AK65" s="1"/>
      <c r="AL65" s="1"/>
      <c r="AM65" s="1"/>
      <c r="AN65" s="1"/>
      <c r="AO65" s="1"/>
    </row>
    <row r="66" spans="1:45" ht="15" customHeight="1" x14ac:dyDescent="0.25">
      <c r="A66" s="87"/>
      <c r="B66" s="21" t="s">
        <v>4</v>
      </c>
      <c r="C66" s="19" t="str">
        <f t="shared" ref="C66:R66" si="150">+IF(C65="","",C22)</f>
        <v/>
      </c>
      <c r="D66" s="19" t="str">
        <f t="shared" si="150"/>
        <v/>
      </c>
      <c r="E66" s="19" t="str">
        <f t="shared" si="150"/>
        <v/>
      </c>
      <c r="F66" s="19" t="str">
        <f t="shared" si="150"/>
        <v/>
      </c>
      <c r="G66" s="19" t="str">
        <f t="shared" si="150"/>
        <v/>
      </c>
      <c r="H66" s="19" t="str">
        <f t="shared" si="150"/>
        <v/>
      </c>
      <c r="I66" s="19" t="str">
        <f t="shared" si="150"/>
        <v/>
      </c>
      <c r="J66" s="19" t="str">
        <f t="shared" si="150"/>
        <v/>
      </c>
      <c r="K66" s="19" t="str">
        <f t="shared" si="150"/>
        <v/>
      </c>
      <c r="L66" s="19">
        <f t="shared" si="150"/>
        <v>92.97</v>
      </c>
      <c r="M66" s="19">
        <f t="shared" si="150"/>
        <v>90.87</v>
      </c>
      <c r="N66" s="19">
        <f t="shared" si="150"/>
        <v>88.77000000000001</v>
      </c>
      <c r="O66" s="19">
        <f t="shared" si="150"/>
        <v>86.67</v>
      </c>
      <c r="P66" s="19">
        <f t="shared" si="150"/>
        <v>84.580000000000013</v>
      </c>
      <c r="Q66" s="19">
        <f t="shared" si="150"/>
        <v>82.48</v>
      </c>
      <c r="R66" s="19" t="str">
        <f t="shared" si="150"/>
        <v/>
      </c>
      <c r="S66" s="1"/>
      <c r="T66" s="21" t="s">
        <v>4</v>
      </c>
      <c r="U66" s="19">
        <f t="shared" ref="U66:AJ66" si="151">+IF(U65="","",U22)</f>
        <v>111.85</v>
      </c>
      <c r="V66" s="19" t="str">
        <f t="shared" si="151"/>
        <v/>
      </c>
      <c r="W66" s="19" t="str">
        <f t="shared" si="151"/>
        <v/>
      </c>
      <c r="X66" s="19" t="str">
        <f t="shared" si="151"/>
        <v/>
      </c>
      <c r="Y66" s="19" t="str">
        <f t="shared" si="151"/>
        <v/>
      </c>
      <c r="Z66" s="19" t="str">
        <f t="shared" si="151"/>
        <v/>
      </c>
      <c r="AA66" s="19" t="str">
        <f t="shared" si="151"/>
        <v/>
      </c>
      <c r="AB66" s="19" t="str">
        <f t="shared" si="151"/>
        <v/>
      </c>
      <c r="AC66" s="19" t="str">
        <f t="shared" si="151"/>
        <v/>
      </c>
      <c r="AD66" s="19" t="str">
        <f t="shared" si="151"/>
        <v/>
      </c>
      <c r="AE66" s="19" t="str">
        <f t="shared" si="151"/>
        <v/>
      </c>
      <c r="AF66" s="19" t="str">
        <f t="shared" si="151"/>
        <v/>
      </c>
      <c r="AG66" s="19" t="str">
        <f t="shared" si="151"/>
        <v/>
      </c>
      <c r="AH66" s="19" t="str">
        <f t="shared" si="151"/>
        <v/>
      </c>
      <c r="AI66" s="19" t="str">
        <f t="shared" si="151"/>
        <v/>
      </c>
      <c r="AJ66" s="19" t="str">
        <f t="shared" si="151"/>
        <v/>
      </c>
      <c r="AK66" s="1"/>
      <c r="AL66" s="1"/>
      <c r="AM66" s="1"/>
      <c r="AN66" s="1"/>
      <c r="AO66" s="1"/>
    </row>
    <row r="67" spans="1:45" ht="21" x14ac:dyDescent="0.35">
      <c r="A67" s="5" t="s">
        <v>12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5" ht="15.75" customHeight="1" x14ac:dyDescent="0.25">
      <c r="A68" s="87">
        <v>42.5</v>
      </c>
      <c r="B68" s="23" t="s">
        <v>0</v>
      </c>
      <c r="C68" s="24">
        <v>97</v>
      </c>
      <c r="D68" s="24">
        <v>94.5</v>
      </c>
      <c r="E68" s="24">
        <v>92</v>
      </c>
      <c r="F68" s="24">
        <v>89.5</v>
      </c>
      <c r="G68" s="24">
        <v>87</v>
      </c>
      <c r="H68" s="24">
        <v>84.5</v>
      </c>
      <c r="I68" s="24">
        <v>82</v>
      </c>
      <c r="J68" s="24">
        <v>79.5</v>
      </c>
      <c r="K68" s="24">
        <v>77</v>
      </c>
      <c r="L68" s="24">
        <v>74.5</v>
      </c>
      <c r="M68" s="24">
        <v>72</v>
      </c>
      <c r="N68" s="24">
        <v>69.5</v>
      </c>
      <c r="O68" s="24">
        <v>67</v>
      </c>
      <c r="P68" s="24">
        <v>64.5</v>
      </c>
      <c r="Q68" s="24">
        <v>62</v>
      </c>
      <c r="R68" s="24">
        <v>59.5</v>
      </c>
      <c r="S68" s="2"/>
      <c r="T68" s="23" t="s">
        <v>0</v>
      </c>
      <c r="U68" s="24">
        <v>97</v>
      </c>
      <c r="V68" s="24">
        <v>94.5</v>
      </c>
      <c r="W68" s="24">
        <v>92</v>
      </c>
      <c r="X68" s="24">
        <v>89.5</v>
      </c>
      <c r="Y68" s="24">
        <v>87</v>
      </c>
      <c r="Z68" s="24">
        <v>84.5</v>
      </c>
      <c r="AA68" s="24">
        <v>82</v>
      </c>
      <c r="AB68" s="24">
        <v>79.5</v>
      </c>
      <c r="AC68" s="24">
        <v>77</v>
      </c>
      <c r="AD68" s="24">
        <v>74.5</v>
      </c>
      <c r="AE68" s="24">
        <v>72</v>
      </c>
      <c r="AF68" s="24">
        <v>69.5</v>
      </c>
      <c r="AG68" s="24">
        <v>67</v>
      </c>
      <c r="AH68" s="24">
        <v>64.5</v>
      </c>
      <c r="AI68" s="24">
        <v>62</v>
      </c>
      <c r="AJ68" s="24">
        <v>59.5</v>
      </c>
      <c r="AK68" s="2"/>
      <c r="AL68" s="2"/>
      <c r="AM68" s="2"/>
      <c r="AN68" s="2"/>
      <c r="AO68" s="1"/>
    </row>
    <row r="69" spans="1:45" ht="15" customHeight="1" x14ac:dyDescent="0.25">
      <c r="A69" s="87"/>
      <c r="B69" s="22" t="s">
        <v>13</v>
      </c>
      <c r="C69" s="19" t="str">
        <f t="shared" ref="C69:R69" si="152">+IF(AND(7&lt;=C26,C26&lt;=20),C26,"")</f>
        <v/>
      </c>
      <c r="D69" s="19" t="str">
        <f t="shared" si="152"/>
        <v/>
      </c>
      <c r="E69" s="19" t="str">
        <f t="shared" si="152"/>
        <v/>
      </c>
      <c r="F69" s="19" t="str">
        <f t="shared" si="152"/>
        <v/>
      </c>
      <c r="G69" s="19" t="str">
        <f t="shared" si="152"/>
        <v/>
      </c>
      <c r="H69" s="19" t="str">
        <f t="shared" si="152"/>
        <v/>
      </c>
      <c r="I69" s="19" t="str">
        <f t="shared" si="152"/>
        <v/>
      </c>
      <c r="J69" s="19" t="str">
        <f t="shared" si="152"/>
        <v/>
      </c>
      <c r="K69" s="19" t="str">
        <f t="shared" si="152"/>
        <v/>
      </c>
      <c r="L69" s="19" t="str">
        <f t="shared" si="152"/>
        <v/>
      </c>
      <c r="M69" s="19" t="str">
        <f t="shared" si="152"/>
        <v/>
      </c>
      <c r="N69" s="19">
        <f t="shared" si="152"/>
        <v>18.14</v>
      </c>
      <c r="O69" s="19">
        <f t="shared" si="152"/>
        <v>15.850000000000001</v>
      </c>
      <c r="P69" s="19">
        <f t="shared" si="152"/>
        <v>13.560000000000002</v>
      </c>
      <c r="Q69" s="19">
        <f t="shared" si="152"/>
        <v>11.270000000000003</v>
      </c>
      <c r="R69" s="19">
        <f t="shared" si="152"/>
        <v>8.9799999999999969</v>
      </c>
      <c r="S69" s="2"/>
      <c r="T69" s="28" t="s">
        <v>14</v>
      </c>
      <c r="U69" s="19">
        <f t="shared" ref="U69:AJ69" si="153">+IF(AND(7&lt;=U26,U26&lt;=20),U26,"")</f>
        <v>14.340000000000003</v>
      </c>
      <c r="V69" s="19">
        <f t="shared" si="153"/>
        <v>12.049999999999997</v>
      </c>
      <c r="W69" s="19">
        <f t="shared" si="153"/>
        <v>9.759999999999998</v>
      </c>
      <c r="X69" s="19">
        <f t="shared" si="153"/>
        <v>7.4699999999999989</v>
      </c>
      <c r="Y69" s="19" t="str">
        <f t="shared" si="153"/>
        <v/>
      </c>
      <c r="Z69" s="19" t="str">
        <f t="shared" si="153"/>
        <v/>
      </c>
      <c r="AA69" s="19" t="str">
        <f t="shared" si="153"/>
        <v/>
      </c>
      <c r="AB69" s="19" t="str">
        <f t="shared" si="153"/>
        <v/>
      </c>
      <c r="AC69" s="19" t="str">
        <f t="shared" si="153"/>
        <v/>
      </c>
      <c r="AD69" s="19" t="str">
        <f t="shared" si="153"/>
        <v/>
      </c>
      <c r="AE69" s="19" t="str">
        <f t="shared" si="153"/>
        <v/>
      </c>
      <c r="AF69" s="19" t="str">
        <f t="shared" si="153"/>
        <v/>
      </c>
      <c r="AG69" s="19" t="str">
        <f t="shared" si="153"/>
        <v/>
      </c>
      <c r="AH69" s="19" t="str">
        <f t="shared" si="153"/>
        <v/>
      </c>
      <c r="AI69" s="19" t="str">
        <f t="shared" si="153"/>
        <v/>
      </c>
      <c r="AJ69" s="19" t="str">
        <f t="shared" si="153"/>
        <v/>
      </c>
      <c r="AK69" s="2"/>
      <c r="AL69" s="2"/>
      <c r="AM69" s="2"/>
      <c r="AN69" s="2"/>
    </row>
    <row r="70" spans="1:45" ht="15.75" customHeight="1" x14ac:dyDescent="0.25">
      <c r="A70" s="87"/>
      <c r="B70" s="21" t="s">
        <v>4</v>
      </c>
      <c r="C70" s="19" t="str">
        <f t="shared" ref="C70:R70" si="154">+IF(C69="","",C27)</f>
        <v/>
      </c>
      <c r="D70" s="19" t="str">
        <f t="shared" si="154"/>
        <v/>
      </c>
      <c r="E70" s="19" t="str">
        <f t="shared" si="154"/>
        <v/>
      </c>
      <c r="F70" s="19" t="str">
        <f t="shared" si="154"/>
        <v/>
      </c>
      <c r="G70" s="19" t="str">
        <f t="shared" si="154"/>
        <v/>
      </c>
      <c r="H70" s="19" t="str">
        <f t="shared" si="154"/>
        <v/>
      </c>
      <c r="I70" s="19" t="str">
        <f t="shared" si="154"/>
        <v/>
      </c>
      <c r="J70" s="19" t="str">
        <f t="shared" si="154"/>
        <v/>
      </c>
      <c r="K70" s="19" t="str">
        <f t="shared" si="154"/>
        <v/>
      </c>
      <c r="L70" s="19" t="str">
        <f t="shared" si="154"/>
        <v/>
      </c>
      <c r="M70" s="19" t="str">
        <f t="shared" si="154"/>
        <v/>
      </c>
      <c r="N70" s="19">
        <f t="shared" si="154"/>
        <v>92.34</v>
      </c>
      <c r="O70" s="19">
        <f t="shared" si="154"/>
        <v>90.050000000000011</v>
      </c>
      <c r="P70" s="19">
        <f t="shared" si="154"/>
        <v>87.76</v>
      </c>
      <c r="Q70" s="19">
        <f t="shared" si="154"/>
        <v>85.47</v>
      </c>
      <c r="R70" s="19">
        <f t="shared" si="154"/>
        <v>83.18</v>
      </c>
      <c r="S70" s="2"/>
      <c r="T70" s="21" t="s">
        <v>4</v>
      </c>
      <c r="U70" s="19">
        <f t="shared" ref="U70:AJ70" si="155">+IF(U69="","",U27)</f>
        <v>117.54</v>
      </c>
      <c r="V70" s="19">
        <f t="shared" si="155"/>
        <v>115.25</v>
      </c>
      <c r="W70" s="19">
        <f t="shared" si="155"/>
        <v>112.96000000000001</v>
      </c>
      <c r="X70" s="19">
        <f t="shared" si="155"/>
        <v>110.67</v>
      </c>
      <c r="Y70" s="19" t="str">
        <f t="shared" si="155"/>
        <v/>
      </c>
      <c r="Z70" s="19" t="str">
        <f t="shared" si="155"/>
        <v/>
      </c>
      <c r="AA70" s="19" t="str">
        <f t="shared" si="155"/>
        <v/>
      </c>
      <c r="AB70" s="19" t="str">
        <f t="shared" si="155"/>
        <v/>
      </c>
      <c r="AC70" s="19" t="str">
        <f t="shared" si="155"/>
        <v/>
      </c>
      <c r="AD70" s="19" t="str">
        <f t="shared" si="155"/>
        <v/>
      </c>
      <c r="AE70" s="19" t="str">
        <f t="shared" si="155"/>
        <v/>
      </c>
      <c r="AF70" s="19" t="str">
        <f t="shared" si="155"/>
        <v/>
      </c>
      <c r="AG70" s="19" t="str">
        <f t="shared" si="155"/>
        <v/>
      </c>
      <c r="AH70" s="19" t="str">
        <f t="shared" si="155"/>
        <v/>
      </c>
      <c r="AI70" s="19" t="str">
        <f t="shared" si="155"/>
        <v/>
      </c>
      <c r="AJ70" s="19" t="str">
        <f t="shared" si="155"/>
        <v/>
      </c>
      <c r="AK70" s="2"/>
      <c r="AL70" s="2"/>
      <c r="AM70" s="2"/>
      <c r="AN70" s="2"/>
    </row>
    <row r="71" spans="1:45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5" customHeight="1" x14ac:dyDescent="0.25">
      <c r="A72" s="87">
        <v>45</v>
      </c>
      <c r="B72" s="23" t="s">
        <v>0</v>
      </c>
      <c r="C72" s="24">
        <v>97</v>
      </c>
      <c r="D72" s="24">
        <v>94.5</v>
      </c>
      <c r="E72" s="24">
        <v>92</v>
      </c>
      <c r="F72" s="24">
        <v>89.5</v>
      </c>
      <c r="G72" s="24">
        <v>87</v>
      </c>
      <c r="H72" s="24">
        <v>84.5</v>
      </c>
      <c r="I72" s="24">
        <v>82</v>
      </c>
      <c r="J72" s="24">
        <v>79.5</v>
      </c>
      <c r="K72" s="24">
        <v>77</v>
      </c>
      <c r="L72" s="24">
        <v>74.5</v>
      </c>
      <c r="M72" s="24">
        <v>72</v>
      </c>
      <c r="N72" s="24">
        <v>69.5</v>
      </c>
      <c r="O72" s="24">
        <v>67</v>
      </c>
      <c r="P72" s="24">
        <v>64.5</v>
      </c>
      <c r="Q72" s="24">
        <v>62</v>
      </c>
      <c r="R72" s="24">
        <v>59.5</v>
      </c>
      <c r="T72" s="23" t="s">
        <v>0</v>
      </c>
      <c r="U72" s="24">
        <v>97</v>
      </c>
      <c r="V72" s="24">
        <v>94.5</v>
      </c>
      <c r="W72" s="24">
        <v>92</v>
      </c>
      <c r="X72" s="24">
        <v>89.5</v>
      </c>
      <c r="Y72" s="24">
        <v>87</v>
      </c>
      <c r="Z72" s="24">
        <v>84.5</v>
      </c>
      <c r="AA72" s="24">
        <v>82</v>
      </c>
      <c r="AB72" s="24">
        <v>79.5</v>
      </c>
      <c r="AC72" s="24">
        <v>77</v>
      </c>
      <c r="AD72" s="24">
        <v>74.5</v>
      </c>
      <c r="AE72" s="24">
        <v>72</v>
      </c>
      <c r="AF72" s="24">
        <v>69.5</v>
      </c>
      <c r="AG72" s="24">
        <v>67</v>
      </c>
      <c r="AH72" s="24">
        <v>64.5</v>
      </c>
      <c r="AI72" s="24">
        <v>62</v>
      </c>
      <c r="AJ72" s="24">
        <v>59.5</v>
      </c>
    </row>
    <row r="73" spans="1:45" ht="15" customHeight="1" x14ac:dyDescent="0.25">
      <c r="A73" s="87"/>
      <c r="B73" s="22" t="s">
        <v>13</v>
      </c>
      <c r="C73" s="19" t="str">
        <f t="shared" ref="C73:R73" si="156">+IF(AND(7&lt;=C31,C31&lt;=20),C31,"")</f>
        <v/>
      </c>
      <c r="D73" s="19" t="str">
        <f t="shared" si="156"/>
        <v/>
      </c>
      <c r="E73" s="19" t="str">
        <f t="shared" si="156"/>
        <v/>
      </c>
      <c r="F73" s="19" t="str">
        <f t="shared" si="156"/>
        <v/>
      </c>
      <c r="G73" s="19" t="str">
        <f t="shared" si="156"/>
        <v/>
      </c>
      <c r="H73" s="19" t="str">
        <f t="shared" si="156"/>
        <v/>
      </c>
      <c r="I73" s="19" t="str">
        <f t="shared" si="156"/>
        <v/>
      </c>
      <c r="J73" s="19" t="str">
        <f t="shared" si="156"/>
        <v/>
      </c>
      <c r="K73" s="19" t="str">
        <f t="shared" si="156"/>
        <v/>
      </c>
      <c r="L73" s="19" t="str">
        <f t="shared" si="156"/>
        <v/>
      </c>
      <c r="M73" s="19" t="str">
        <f t="shared" si="156"/>
        <v/>
      </c>
      <c r="N73" s="19" t="str">
        <f t="shared" si="156"/>
        <v/>
      </c>
      <c r="O73" s="19">
        <f t="shared" si="156"/>
        <v>19.5</v>
      </c>
      <c r="P73" s="19">
        <f t="shared" si="156"/>
        <v>17</v>
      </c>
      <c r="Q73" s="19">
        <f t="shared" si="156"/>
        <v>14.5</v>
      </c>
      <c r="R73" s="19">
        <f t="shared" si="156"/>
        <v>12</v>
      </c>
      <c r="T73" s="28" t="s">
        <v>14</v>
      </c>
      <c r="U73" s="19" t="str">
        <f t="shared" ref="U73:AJ73" si="157">+IF(AND(7&lt;=U31,U31&lt;=20),U31,"")</f>
        <v/>
      </c>
      <c r="V73" s="19">
        <f t="shared" si="157"/>
        <v>18</v>
      </c>
      <c r="W73" s="19">
        <f t="shared" si="157"/>
        <v>15.5</v>
      </c>
      <c r="X73" s="19">
        <f t="shared" si="157"/>
        <v>13</v>
      </c>
      <c r="Y73" s="19">
        <f t="shared" si="157"/>
        <v>10.5</v>
      </c>
      <c r="Z73" s="19">
        <f t="shared" si="157"/>
        <v>8</v>
      </c>
      <c r="AA73" s="19" t="str">
        <f t="shared" si="157"/>
        <v/>
      </c>
      <c r="AB73" s="19" t="str">
        <f t="shared" si="157"/>
        <v/>
      </c>
      <c r="AC73" s="19" t="str">
        <f t="shared" si="157"/>
        <v/>
      </c>
      <c r="AD73" s="19" t="str">
        <f t="shared" si="157"/>
        <v/>
      </c>
      <c r="AE73" s="19" t="str">
        <f t="shared" si="157"/>
        <v/>
      </c>
      <c r="AF73" s="19" t="str">
        <f t="shared" si="157"/>
        <v/>
      </c>
      <c r="AG73" s="19" t="str">
        <f t="shared" si="157"/>
        <v/>
      </c>
      <c r="AH73" s="19" t="str">
        <f t="shared" si="157"/>
        <v/>
      </c>
      <c r="AI73" s="19" t="str">
        <f t="shared" si="157"/>
        <v/>
      </c>
      <c r="AJ73" s="19" t="str">
        <f t="shared" si="157"/>
        <v/>
      </c>
    </row>
    <row r="74" spans="1:45" ht="15" customHeight="1" x14ac:dyDescent="0.25">
      <c r="A74" s="87"/>
      <c r="B74" s="21" t="s">
        <v>4</v>
      </c>
      <c r="C74" s="19" t="str">
        <f t="shared" ref="C74:R74" si="158">+IF(C73="","",C32)</f>
        <v/>
      </c>
      <c r="D74" s="19" t="str">
        <f t="shared" si="158"/>
        <v/>
      </c>
      <c r="E74" s="19" t="str">
        <f t="shared" si="158"/>
        <v/>
      </c>
      <c r="F74" s="19" t="str">
        <f t="shared" si="158"/>
        <v/>
      </c>
      <c r="G74" s="19" t="str">
        <f t="shared" si="158"/>
        <v/>
      </c>
      <c r="H74" s="19" t="str">
        <f t="shared" si="158"/>
        <v/>
      </c>
      <c r="I74" s="19" t="str">
        <f t="shared" si="158"/>
        <v/>
      </c>
      <c r="J74" s="19" t="str">
        <f t="shared" si="158"/>
        <v/>
      </c>
      <c r="K74" s="19" t="str">
        <f t="shared" si="158"/>
        <v/>
      </c>
      <c r="L74" s="19" t="str">
        <f t="shared" si="158"/>
        <v/>
      </c>
      <c r="M74" s="19" t="str">
        <f t="shared" si="158"/>
        <v/>
      </c>
      <c r="N74" s="19" t="str">
        <f t="shared" si="158"/>
        <v/>
      </c>
      <c r="O74" s="19">
        <f t="shared" si="158"/>
        <v>93.7</v>
      </c>
      <c r="P74" s="19">
        <f t="shared" si="158"/>
        <v>91.2</v>
      </c>
      <c r="Q74" s="19">
        <f t="shared" si="158"/>
        <v>88.7</v>
      </c>
      <c r="R74" s="19">
        <f t="shared" si="158"/>
        <v>86.2</v>
      </c>
      <c r="T74" s="21" t="s">
        <v>4</v>
      </c>
      <c r="U74" s="19" t="str">
        <f t="shared" ref="U74:AJ74" si="159">+IF(U73="","",U32)</f>
        <v/>
      </c>
      <c r="V74" s="19">
        <f t="shared" si="159"/>
        <v>121.2</v>
      </c>
      <c r="W74" s="19">
        <f t="shared" si="159"/>
        <v>118.7</v>
      </c>
      <c r="X74" s="19">
        <f t="shared" si="159"/>
        <v>116.2</v>
      </c>
      <c r="Y74" s="19">
        <f t="shared" si="159"/>
        <v>113.7</v>
      </c>
      <c r="Z74" s="19">
        <f t="shared" si="159"/>
        <v>111.2</v>
      </c>
      <c r="AA74" s="19" t="str">
        <f t="shared" si="159"/>
        <v/>
      </c>
      <c r="AB74" s="19" t="str">
        <f t="shared" si="159"/>
        <v/>
      </c>
      <c r="AC74" s="19" t="str">
        <f t="shared" si="159"/>
        <v/>
      </c>
      <c r="AD74" s="19" t="str">
        <f t="shared" si="159"/>
        <v/>
      </c>
      <c r="AE74" s="19" t="str">
        <f t="shared" si="159"/>
        <v/>
      </c>
      <c r="AF74" s="19" t="str">
        <f t="shared" si="159"/>
        <v/>
      </c>
      <c r="AG74" s="19" t="str">
        <f t="shared" si="159"/>
        <v/>
      </c>
      <c r="AH74" s="19" t="str">
        <f t="shared" si="159"/>
        <v/>
      </c>
      <c r="AI74" s="19" t="str">
        <f t="shared" si="159"/>
        <v/>
      </c>
      <c r="AJ74" s="19" t="str">
        <f t="shared" si="159"/>
        <v/>
      </c>
    </row>
    <row r="75" spans="1:45" x14ac:dyDescent="0.25">
      <c r="A75" s="4"/>
    </row>
    <row r="76" spans="1:45" ht="15" customHeight="1" x14ac:dyDescent="0.25">
      <c r="A76" s="87">
        <v>47.5</v>
      </c>
      <c r="B76" s="23" t="s">
        <v>0</v>
      </c>
      <c r="C76" s="24">
        <v>97</v>
      </c>
      <c r="D76" s="24">
        <v>94.5</v>
      </c>
      <c r="E76" s="24">
        <v>92</v>
      </c>
      <c r="F76" s="24">
        <v>89.5</v>
      </c>
      <c r="G76" s="24">
        <v>87</v>
      </c>
      <c r="H76" s="24">
        <v>84.5</v>
      </c>
      <c r="I76" s="24">
        <v>82</v>
      </c>
      <c r="J76" s="24">
        <v>79.5</v>
      </c>
      <c r="K76" s="24">
        <v>77</v>
      </c>
      <c r="L76" s="24">
        <v>74.5</v>
      </c>
      <c r="M76" s="24">
        <v>72</v>
      </c>
      <c r="N76" s="24">
        <v>69.5</v>
      </c>
      <c r="O76" s="24">
        <v>67</v>
      </c>
      <c r="P76" s="24">
        <v>64.5</v>
      </c>
      <c r="Q76" s="24">
        <v>62</v>
      </c>
      <c r="R76" s="24">
        <v>59.5</v>
      </c>
      <c r="T76" s="23" t="s">
        <v>0</v>
      </c>
      <c r="U76" s="24">
        <v>97</v>
      </c>
      <c r="V76" s="24">
        <v>94.5</v>
      </c>
      <c r="W76" s="24">
        <v>92</v>
      </c>
      <c r="X76" s="24">
        <v>89.5</v>
      </c>
      <c r="Y76" s="24">
        <v>87</v>
      </c>
      <c r="Z76" s="24">
        <v>84.5</v>
      </c>
      <c r="AA76" s="24">
        <v>82</v>
      </c>
      <c r="AB76" s="24">
        <v>79.5</v>
      </c>
      <c r="AC76" s="24">
        <v>77</v>
      </c>
      <c r="AD76" s="24">
        <v>74.5</v>
      </c>
      <c r="AE76" s="24">
        <v>72</v>
      </c>
      <c r="AF76" s="24">
        <v>69.5</v>
      </c>
      <c r="AG76" s="24">
        <v>67</v>
      </c>
      <c r="AH76" s="24">
        <v>64.5</v>
      </c>
      <c r="AI76" s="24">
        <v>62</v>
      </c>
      <c r="AJ76" s="24">
        <v>59.5</v>
      </c>
    </row>
    <row r="77" spans="1:45" ht="15" customHeight="1" x14ac:dyDescent="0.25">
      <c r="A77" s="87"/>
      <c r="B77" s="22" t="s">
        <v>13</v>
      </c>
      <c r="C77" s="19" t="str">
        <f t="shared" ref="C77:R77" si="160">+IF(AND(7&lt;=C36,C36&lt;=20),C36,"")</f>
        <v/>
      </c>
      <c r="D77" s="19" t="str">
        <f t="shared" si="160"/>
        <v/>
      </c>
      <c r="E77" s="19" t="str">
        <f t="shared" si="160"/>
        <v/>
      </c>
      <c r="F77" s="19" t="str">
        <f t="shared" si="160"/>
        <v/>
      </c>
      <c r="G77" s="19" t="str">
        <f t="shared" si="160"/>
        <v/>
      </c>
      <c r="H77" s="19" t="str">
        <f t="shared" si="160"/>
        <v/>
      </c>
      <c r="I77" s="19" t="str">
        <f t="shared" si="160"/>
        <v/>
      </c>
      <c r="J77" s="19" t="str">
        <f t="shared" si="160"/>
        <v/>
      </c>
      <c r="K77" s="19" t="str">
        <f t="shared" si="160"/>
        <v/>
      </c>
      <c r="L77" s="19" t="str">
        <f t="shared" si="160"/>
        <v/>
      </c>
      <c r="M77" s="19" t="str">
        <f t="shared" si="160"/>
        <v/>
      </c>
      <c r="N77" s="19" t="str">
        <f t="shared" si="160"/>
        <v/>
      </c>
      <c r="O77" s="19" t="str">
        <f t="shared" si="160"/>
        <v/>
      </c>
      <c r="P77" s="19" t="str">
        <f t="shared" si="160"/>
        <v/>
      </c>
      <c r="Q77" s="19">
        <f t="shared" si="160"/>
        <v>18.04</v>
      </c>
      <c r="R77" s="19">
        <f t="shared" si="160"/>
        <v>15.310000000000002</v>
      </c>
      <c r="T77" s="28" t="s">
        <v>14</v>
      </c>
      <c r="U77" s="19" t="str">
        <f t="shared" ref="U77:AJ77" si="161">+IF(AND(7&lt;=U36,U36&lt;=20),U36,"")</f>
        <v/>
      </c>
      <c r="V77" s="19" t="str">
        <f t="shared" si="161"/>
        <v/>
      </c>
      <c r="W77" s="19" t="str">
        <f t="shared" si="161"/>
        <v/>
      </c>
      <c r="X77" s="19">
        <f t="shared" si="161"/>
        <v>19.049999999999997</v>
      </c>
      <c r="Y77" s="19">
        <f t="shared" si="161"/>
        <v>16.32</v>
      </c>
      <c r="Z77" s="19">
        <f t="shared" si="161"/>
        <v>13.590000000000003</v>
      </c>
      <c r="AA77" s="19">
        <f t="shared" si="161"/>
        <v>10.869999999999997</v>
      </c>
      <c r="AB77" s="19">
        <f t="shared" si="161"/>
        <v>8.14</v>
      </c>
      <c r="AC77" s="19" t="str">
        <f t="shared" si="161"/>
        <v/>
      </c>
      <c r="AD77" s="19" t="str">
        <f t="shared" si="161"/>
        <v/>
      </c>
      <c r="AE77" s="19" t="str">
        <f t="shared" si="161"/>
        <v/>
      </c>
      <c r="AF77" s="19" t="str">
        <f t="shared" si="161"/>
        <v/>
      </c>
      <c r="AG77" s="19" t="str">
        <f t="shared" si="161"/>
        <v/>
      </c>
      <c r="AH77" s="19" t="str">
        <f t="shared" si="161"/>
        <v/>
      </c>
      <c r="AI77" s="19" t="str">
        <f t="shared" si="161"/>
        <v/>
      </c>
      <c r="AJ77" s="19" t="str">
        <f t="shared" si="161"/>
        <v/>
      </c>
    </row>
    <row r="78" spans="1:45" ht="15" customHeight="1" x14ac:dyDescent="0.25">
      <c r="A78" s="87"/>
      <c r="B78" s="21" t="s">
        <v>4</v>
      </c>
      <c r="C78" s="19" t="str">
        <f t="shared" ref="C78:R78" si="162">+IF(C77="","",C37)</f>
        <v/>
      </c>
      <c r="D78" s="19" t="str">
        <f t="shared" si="162"/>
        <v/>
      </c>
      <c r="E78" s="19" t="str">
        <f t="shared" si="162"/>
        <v/>
      </c>
      <c r="F78" s="19" t="str">
        <f t="shared" si="162"/>
        <v/>
      </c>
      <c r="G78" s="19" t="str">
        <f t="shared" si="162"/>
        <v/>
      </c>
      <c r="H78" s="19" t="str">
        <f t="shared" si="162"/>
        <v/>
      </c>
      <c r="I78" s="19" t="str">
        <f t="shared" si="162"/>
        <v/>
      </c>
      <c r="J78" s="19" t="str">
        <f t="shared" si="162"/>
        <v/>
      </c>
      <c r="K78" s="19" t="str">
        <f t="shared" si="162"/>
        <v/>
      </c>
      <c r="L78" s="19" t="str">
        <f t="shared" si="162"/>
        <v/>
      </c>
      <c r="M78" s="19" t="str">
        <f t="shared" si="162"/>
        <v/>
      </c>
      <c r="N78" s="19" t="str">
        <f t="shared" si="162"/>
        <v/>
      </c>
      <c r="O78" s="19" t="str">
        <f t="shared" si="162"/>
        <v/>
      </c>
      <c r="P78" s="19" t="str">
        <f t="shared" si="162"/>
        <v/>
      </c>
      <c r="Q78" s="19">
        <f t="shared" si="162"/>
        <v>92.240000000000009</v>
      </c>
      <c r="R78" s="19">
        <f t="shared" si="162"/>
        <v>89.51</v>
      </c>
      <c r="T78" s="21" t="s">
        <v>4</v>
      </c>
      <c r="U78" s="19" t="str">
        <f t="shared" ref="U78:AJ78" si="163">+IF(U77="","",U37)</f>
        <v/>
      </c>
      <c r="V78" s="19" t="str">
        <f t="shared" si="163"/>
        <v/>
      </c>
      <c r="W78" s="19" t="str">
        <f t="shared" si="163"/>
        <v/>
      </c>
      <c r="X78" s="19">
        <f t="shared" si="163"/>
        <v>122.25</v>
      </c>
      <c r="Y78" s="19">
        <f t="shared" si="163"/>
        <v>119.52000000000001</v>
      </c>
      <c r="Z78" s="19">
        <f t="shared" si="163"/>
        <v>116.79</v>
      </c>
      <c r="AA78" s="19">
        <f t="shared" si="163"/>
        <v>114.07</v>
      </c>
      <c r="AB78" s="19">
        <f t="shared" si="163"/>
        <v>111.34</v>
      </c>
      <c r="AC78" s="19" t="str">
        <f t="shared" si="163"/>
        <v/>
      </c>
      <c r="AD78" s="19" t="str">
        <f t="shared" si="163"/>
        <v/>
      </c>
      <c r="AE78" s="19" t="str">
        <f t="shared" si="163"/>
        <v/>
      </c>
      <c r="AF78" s="19" t="str">
        <f t="shared" si="163"/>
        <v/>
      </c>
      <c r="AG78" s="19" t="str">
        <f t="shared" si="163"/>
        <v/>
      </c>
      <c r="AH78" s="19" t="str">
        <f t="shared" si="163"/>
        <v/>
      </c>
      <c r="AI78" s="19" t="str">
        <f t="shared" si="163"/>
        <v/>
      </c>
      <c r="AJ78" s="19" t="str">
        <f t="shared" si="163"/>
        <v/>
      </c>
    </row>
    <row r="79" spans="1:45" x14ac:dyDescent="0.25">
      <c r="A79" s="4"/>
    </row>
    <row r="80" spans="1:45" ht="15" customHeight="1" x14ac:dyDescent="0.25">
      <c r="A80" s="87">
        <v>50</v>
      </c>
      <c r="B80" s="23" t="s">
        <v>0</v>
      </c>
      <c r="C80" s="24">
        <v>97</v>
      </c>
      <c r="D80" s="24">
        <v>94.5</v>
      </c>
      <c r="E80" s="24">
        <v>92</v>
      </c>
      <c r="F80" s="24">
        <v>89.5</v>
      </c>
      <c r="G80" s="24">
        <v>87</v>
      </c>
      <c r="H80" s="24">
        <v>84.5</v>
      </c>
      <c r="I80" s="24">
        <v>82</v>
      </c>
      <c r="J80" s="24">
        <v>79.5</v>
      </c>
      <c r="K80" s="24">
        <v>77</v>
      </c>
      <c r="L80" s="24">
        <v>74.5</v>
      </c>
      <c r="M80" s="24">
        <v>72</v>
      </c>
      <c r="N80" s="24">
        <v>69.5</v>
      </c>
      <c r="O80" s="24">
        <v>67</v>
      </c>
      <c r="P80" s="24">
        <v>64.5</v>
      </c>
      <c r="Q80" s="24">
        <v>62</v>
      </c>
      <c r="R80" s="24">
        <v>59.5</v>
      </c>
      <c r="T80" s="23" t="s">
        <v>0</v>
      </c>
      <c r="U80" s="24">
        <v>97</v>
      </c>
      <c r="V80" s="24">
        <v>94.5</v>
      </c>
      <c r="W80" s="24">
        <v>92</v>
      </c>
      <c r="X80" s="24">
        <v>89.5</v>
      </c>
      <c r="Y80" s="24">
        <v>87</v>
      </c>
      <c r="Z80" s="24">
        <v>84.5</v>
      </c>
      <c r="AA80" s="24">
        <v>82</v>
      </c>
      <c r="AB80" s="24">
        <v>79.5</v>
      </c>
      <c r="AC80" s="24">
        <v>77</v>
      </c>
      <c r="AD80" s="24">
        <v>74.5</v>
      </c>
      <c r="AE80" s="24">
        <v>72</v>
      </c>
      <c r="AF80" s="24">
        <v>69.5</v>
      </c>
      <c r="AG80" s="24">
        <v>67</v>
      </c>
      <c r="AH80" s="24">
        <v>64.5</v>
      </c>
      <c r="AI80" s="24">
        <v>62</v>
      </c>
      <c r="AJ80" s="24">
        <v>59.5</v>
      </c>
    </row>
    <row r="81" spans="1:36" ht="15" customHeight="1" x14ac:dyDescent="0.25">
      <c r="A81" s="87"/>
      <c r="B81" s="22" t="s">
        <v>13</v>
      </c>
      <c r="C81" s="19" t="str">
        <f t="shared" ref="C81:R81" si="164">+IF(AND(7&lt;=C41,C41&lt;=20),C41,"")</f>
        <v/>
      </c>
      <c r="D81" s="19" t="str">
        <f t="shared" si="164"/>
        <v/>
      </c>
      <c r="E81" s="19" t="str">
        <f t="shared" si="164"/>
        <v/>
      </c>
      <c r="F81" s="19" t="str">
        <f t="shared" si="164"/>
        <v/>
      </c>
      <c r="G81" s="19" t="str">
        <f t="shared" si="164"/>
        <v/>
      </c>
      <c r="H81" s="19" t="str">
        <f t="shared" si="164"/>
        <v/>
      </c>
      <c r="I81" s="19" t="str">
        <f t="shared" si="164"/>
        <v/>
      </c>
      <c r="J81" s="19" t="str">
        <f t="shared" si="164"/>
        <v/>
      </c>
      <c r="K81" s="19" t="str">
        <f t="shared" si="164"/>
        <v/>
      </c>
      <c r="L81" s="19" t="str">
        <f t="shared" si="164"/>
        <v/>
      </c>
      <c r="M81" s="19" t="str">
        <f t="shared" si="164"/>
        <v/>
      </c>
      <c r="N81" s="19" t="str">
        <f t="shared" si="164"/>
        <v/>
      </c>
      <c r="O81" s="19" t="str">
        <f t="shared" si="164"/>
        <v/>
      </c>
      <c r="P81" s="19" t="str">
        <f t="shared" si="164"/>
        <v/>
      </c>
      <c r="Q81" s="19" t="str">
        <f t="shared" si="164"/>
        <v/>
      </c>
      <c r="R81" s="19">
        <f t="shared" si="164"/>
        <v>18.95</v>
      </c>
      <c r="T81" s="28" t="s">
        <v>14</v>
      </c>
      <c r="U81" s="19" t="str">
        <f t="shared" ref="U81:AJ81" si="165">+IF(AND(7&lt;=U41,U41&lt;=20),U41,"")</f>
        <v/>
      </c>
      <c r="V81" s="19" t="str">
        <f t="shared" si="165"/>
        <v/>
      </c>
      <c r="W81" s="19" t="str">
        <f t="shared" si="165"/>
        <v/>
      </c>
      <c r="X81" s="19" t="str">
        <f t="shared" si="165"/>
        <v/>
      </c>
      <c r="Y81" s="19" t="str">
        <f t="shared" si="165"/>
        <v/>
      </c>
      <c r="Z81" s="19">
        <f t="shared" si="165"/>
        <v>19.740000000000002</v>
      </c>
      <c r="AA81" s="19">
        <f t="shared" si="165"/>
        <v>16.759999999999998</v>
      </c>
      <c r="AB81" s="19">
        <f t="shared" si="165"/>
        <v>13.780000000000001</v>
      </c>
      <c r="AC81" s="19">
        <f t="shared" si="165"/>
        <v>10.799999999999997</v>
      </c>
      <c r="AD81" s="19">
        <f t="shared" si="165"/>
        <v>7.82</v>
      </c>
      <c r="AE81" s="19" t="str">
        <f t="shared" si="165"/>
        <v/>
      </c>
      <c r="AF81" s="19" t="str">
        <f t="shared" si="165"/>
        <v/>
      </c>
      <c r="AG81" s="19" t="str">
        <f t="shared" si="165"/>
        <v/>
      </c>
      <c r="AH81" s="19" t="str">
        <f t="shared" si="165"/>
        <v/>
      </c>
      <c r="AI81" s="19" t="str">
        <f t="shared" si="165"/>
        <v/>
      </c>
      <c r="AJ81" s="19" t="str">
        <f t="shared" si="165"/>
        <v/>
      </c>
    </row>
    <row r="82" spans="1:36" ht="15" customHeight="1" x14ac:dyDescent="0.25">
      <c r="A82" s="87"/>
      <c r="B82" s="21" t="s">
        <v>4</v>
      </c>
      <c r="C82" s="19" t="str">
        <f t="shared" ref="C82:R82" si="166">+IF(C81="","",C42)</f>
        <v/>
      </c>
      <c r="D82" s="19" t="str">
        <f t="shared" si="166"/>
        <v/>
      </c>
      <c r="E82" s="19" t="str">
        <f t="shared" si="166"/>
        <v/>
      </c>
      <c r="F82" s="19" t="str">
        <f t="shared" si="166"/>
        <v/>
      </c>
      <c r="G82" s="19" t="str">
        <f t="shared" si="166"/>
        <v/>
      </c>
      <c r="H82" s="19" t="str">
        <f t="shared" si="166"/>
        <v/>
      </c>
      <c r="I82" s="19" t="str">
        <f t="shared" si="166"/>
        <v/>
      </c>
      <c r="J82" s="19" t="str">
        <f t="shared" si="166"/>
        <v/>
      </c>
      <c r="K82" s="19" t="str">
        <f t="shared" si="166"/>
        <v/>
      </c>
      <c r="L82" s="19" t="str">
        <f t="shared" si="166"/>
        <v/>
      </c>
      <c r="M82" s="19" t="str">
        <f t="shared" si="166"/>
        <v/>
      </c>
      <c r="N82" s="19" t="str">
        <f t="shared" si="166"/>
        <v/>
      </c>
      <c r="O82" s="19" t="str">
        <f t="shared" si="166"/>
        <v/>
      </c>
      <c r="P82" s="19" t="str">
        <f t="shared" si="166"/>
        <v/>
      </c>
      <c r="Q82" s="19" t="str">
        <f t="shared" si="166"/>
        <v/>
      </c>
      <c r="R82" s="19">
        <f t="shared" si="166"/>
        <v>93.15</v>
      </c>
      <c r="T82" s="21" t="s">
        <v>4</v>
      </c>
      <c r="U82" s="19" t="str">
        <f t="shared" ref="U82:AJ82" si="167">+IF(U81="","",U42)</f>
        <v/>
      </c>
      <c r="V82" s="19" t="str">
        <f t="shared" si="167"/>
        <v/>
      </c>
      <c r="W82" s="19" t="str">
        <f t="shared" si="167"/>
        <v/>
      </c>
      <c r="X82" s="19" t="str">
        <f t="shared" si="167"/>
        <v/>
      </c>
      <c r="Y82" s="19" t="str">
        <f t="shared" si="167"/>
        <v/>
      </c>
      <c r="Z82" s="19">
        <f t="shared" si="167"/>
        <v>122.94</v>
      </c>
      <c r="AA82" s="19">
        <f t="shared" si="167"/>
        <v>119.96000000000001</v>
      </c>
      <c r="AB82" s="19">
        <f t="shared" si="167"/>
        <v>116.98</v>
      </c>
      <c r="AC82" s="19">
        <f t="shared" si="167"/>
        <v>114</v>
      </c>
      <c r="AD82" s="19">
        <f t="shared" si="167"/>
        <v>111.02000000000001</v>
      </c>
      <c r="AE82" s="19" t="str">
        <f t="shared" si="167"/>
        <v/>
      </c>
      <c r="AF82" s="19" t="str">
        <f t="shared" si="167"/>
        <v/>
      </c>
      <c r="AG82" s="19" t="str">
        <f t="shared" si="167"/>
        <v/>
      </c>
      <c r="AH82" s="19" t="str">
        <f t="shared" si="167"/>
        <v/>
      </c>
      <c r="AI82" s="19" t="str">
        <f t="shared" si="167"/>
        <v/>
      </c>
      <c r="AJ82" s="19" t="str">
        <f t="shared" si="167"/>
        <v/>
      </c>
    </row>
    <row r="83" spans="1:36" x14ac:dyDescent="0.25">
      <c r="A83" s="4"/>
    </row>
    <row r="84" spans="1:36" ht="15" customHeight="1" x14ac:dyDescent="0.25">
      <c r="A84" s="87">
        <v>52.5</v>
      </c>
      <c r="B84" s="23" t="s">
        <v>0</v>
      </c>
      <c r="C84" s="24">
        <v>97</v>
      </c>
      <c r="D84" s="24">
        <v>94.5</v>
      </c>
      <c r="E84" s="24">
        <v>92</v>
      </c>
      <c r="F84" s="24">
        <v>89.5</v>
      </c>
      <c r="G84" s="24">
        <v>87</v>
      </c>
      <c r="H84" s="24">
        <v>84.5</v>
      </c>
      <c r="I84" s="24">
        <v>82</v>
      </c>
      <c r="J84" s="24">
        <v>79.5</v>
      </c>
      <c r="K84" s="24">
        <v>77</v>
      </c>
      <c r="L84" s="24">
        <v>74.5</v>
      </c>
      <c r="M84" s="24">
        <v>72</v>
      </c>
      <c r="N84" s="24">
        <v>69.5</v>
      </c>
      <c r="O84" s="24">
        <v>67</v>
      </c>
      <c r="P84" s="24">
        <v>64.5</v>
      </c>
      <c r="Q84" s="24">
        <v>62</v>
      </c>
      <c r="R84" s="24">
        <v>59.5</v>
      </c>
      <c r="T84" s="23" t="s">
        <v>0</v>
      </c>
      <c r="U84" s="24">
        <v>97</v>
      </c>
      <c r="V84" s="24">
        <v>94.5</v>
      </c>
      <c r="W84" s="24">
        <v>92</v>
      </c>
      <c r="X84" s="24">
        <v>89.5</v>
      </c>
      <c r="Y84" s="24">
        <v>87</v>
      </c>
      <c r="Z84" s="24">
        <v>84.5</v>
      </c>
      <c r="AA84" s="24">
        <v>82</v>
      </c>
      <c r="AB84" s="24">
        <v>79.5</v>
      </c>
      <c r="AC84" s="24">
        <v>77</v>
      </c>
      <c r="AD84" s="24">
        <v>74.5</v>
      </c>
      <c r="AE84" s="24">
        <v>72</v>
      </c>
      <c r="AF84" s="24">
        <v>69.5</v>
      </c>
      <c r="AG84" s="24">
        <v>67</v>
      </c>
      <c r="AH84" s="24">
        <v>64.5</v>
      </c>
      <c r="AI84" s="24">
        <v>62</v>
      </c>
      <c r="AJ84" s="24">
        <v>59.5</v>
      </c>
    </row>
    <row r="85" spans="1:36" ht="15" customHeight="1" x14ac:dyDescent="0.25">
      <c r="A85" s="87"/>
      <c r="B85" s="22" t="s">
        <v>13</v>
      </c>
      <c r="C85" s="19" t="str">
        <f t="shared" ref="C85:R85" si="168">+IF(AND(7&lt;=C46,C46&lt;=20),C46,"")</f>
        <v/>
      </c>
      <c r="D85" s="19" t="str">
        <f t="shared" si="168"/>
        <v/>
      </c>
      <c r="E85" s="19" t="str">
        <f t="shared" si="168"/>
        <v/>
      </c>
      <c r="F85" s="19" t="str">
        <f t="shared" si="168"/>
        <v/>
      </c>
      <c r="G85" s="19" t="str">
        <f t="shared" si="168"/>
        <v/>
      </c>
      <c r="H85" s="19" t="str">
        <f t="shared" si="168"/>
        <v/>
      </c>
      <c r="I85" s="19" t="str">
        <f t="shared" si="168"/>
        <v/>
      </c>
      <c r="J85" s="19" t="str">
        <f t="shared" si="168"/>
        <v/>
      </c>
      <c r="K85" s="19" t="str">
        <f t="shared" si="168"/>
        <v/>
      </c>
      <c r="L85" s="19" t="str">
        <f t="shared" si="168"/>
        <v/>
      </c>
      <c r="M85" s="19" t="str">
        <f t="shared" si="168"/>
        <v/>
      </c>
      <c r="N85" s="19" t="str">
        <f t="shared" si="168"/>
        <v/>
      </c>
      <c r="O85" s="19" t="str">
        <f t="shared" si="168"/>
        <v/>
      </c>
      <c r="P85" s="19" t="str">
        <f t="shared" si="168"/>
        <v/>
      </c>
      <c r="Q85" s="19" t="str">
        <f t="shared" si="168"/>
        <v/>
      </c>
      <c r="R85" s="19" t="str">
        <f t="shared" si="168"/>
        <v/>
      </c>
      <c r="T85" s="28" t="s">
        <v>14</v>
      </c>
      <c r="U85" s="19" t="str">
        <f t="shared" ref="U85:AJ85" si="169">+IF(AND(7&lt;=U46,U46&lt;=20),U46,"")</f>
        <v/>
      </c>
      <c r="V85" s="19" t="str">
        <f t="shared" si="169"/>
        <v/>
      </c>
      <c r="W85" s="19" t="str">
        <f t="shared" si="169"/>
        <v/>
      </c>
      <c r="X85" s="19" t="str">
        <f t="shared" si="169"/>
        <v/>
      </c>
      <c r="Y85" s="19" t="str">
        <f t="shared" si="169"/>
        <v/>
      </c>
      <c r="Z85" s="19" t="str">
        <f t="shared" si="169"/>
        <v/>
      </c>
      <c r="AA85" s="19" t="str">
        <f t="shared" si="169"/>
        <v/>
      </c>
      <c r="AB85" s="19" t="str">
        <f t="shared" si="169"/>
        <v/>
      </c>
      <c r="AC85" s="19">
        <f t="shared" si="169"/>
        <v>16.79</v>
      </c>
      <c r="AD85" s="19">
        <f t="shared" si="169"/>
        <v>13.530000000000001</v>
      </c>
      <c r="AE85" s="19">
        <f t="shared" si="169"/>
        <v>10.269999999999996</v>
      </c>
      <c r="AF85" s="19">
        <f t="shared" si="169"/>
        <v>7.019999999999996</v>
      </c>
      <c r="AG85" s="19" t="str">
        <f t="shared" si="169"/>
        <v/>
      </c>
      <c r="AH85" s="19" t="str">
        <f t="shared" si="169"/>
        <v/>
      </c>
      <c r="AI85" s="19" t="str">
        <f t="shared" si="169"/>
        <v/>
      </c>
      <c r="AJ85" s="19" t="str">
        <f t="shared" si="169"/>
        <v/>
      </c>
    </row>
    <row r="86" spans="1:36" ht="15" customHeight="1" x14ac:dyDescent="0.25">
      <c r="A86" s="87"/>
      <c r="B86" s="21" t="s">
        <v>4</v>
      </c>
      <c r="C86" s="19" t="str">
        <f t="shared" ref="C86:R86" si="170">+IF(C85="","",C47)</f>
        <v/>
      </c>
      <c r="D86" s="19" t="str">
        <f t="shared" si="170"/>
        <v/>
      </c>
      <c r="E86" s="19" t="str">
        <f t="shared" si="170"/>
        <v/>
      </c>
      <c r="F86" s="19" t="str">
        <f t="shared" si="170"/>
        <v/>
      </c>
      <c r="G86" s="19" t="str">
        <f t="shared" si="170"/>
        <v/>
      </c>
      <c r="H86" s="19" t="str">
        <f t="shared" si="170"/>
        <v/>
      </c>
      <c r="I86" s="19" t="str">
        <f t="shared" si="170"/>
        <v/>
      </c>
      <c r="J86" s="19" t="str">
        <f t="shared" si="170"/>
        <v/>
      </c>
      <c r="K86" s="19" t="str">
        <f t="shared" si="170"/>
        <v/>
      </c>
      <c r="L86" s="19" t="str">
        <f t="shared" si="170"/>
        <v/>
      </c>
      <c r="M86" s="19" t="str">
        <f t="shared" si="170"/>
        <v/>
      </c>
      <c r="N86" s="19" t="str">
        <f t="shared" si="170"/>
        <v/>
      </c>
      <c r="O86" s="19" t="str">
        <f t="shared" si="170"/>
        <v/>
      </c>
      <c r="P86" s="19" t="str">
        <f t="shared" si="170"/>
        <v/>
      </c>
      <c r="Q86" s="19" t="str">
        <f t="shared" si="170"/>
        <v/>
      </c>
      <c r="R86" s="19" t="str">
        <f t="shared" si="170"/>
        <v/>
      </c>
      <c r="T86" s="21" t="s">
        <v>4</v>
      </c>
      <c r="U86" s="19" t="str">
        <f t="shared" ref="U86:AJ86" si="171">+IF(U85="","",U47)</f>
        <v/>
      </c>
      <c r="V86" s="19" t="str">
        <f t="shared" si="171"/>
        <v/>
      </c>
      <c r="W86" s="19" t="str">
        <f t="shared" si="171"/>
        <v/>
      </c>
      <c r="X86" s="19" t="str">
        <f t="shared" si="171"/>
        <v/>
      </c>
      <c r="Y86" s="19" t="str">
        <f t="shared" si="171"/>
        <v/>
      </c>
      <c r="Z86" s="19" t="str">
        <f t="shared" si="171"/>
        <v/>
      </c>
      <c r="AA86" s="19" t="str">
        <f t="shared" si="171"/>
        <v/>
      </c>
      <c r="AB86" s="19" t="str">
        <f t="shared" si="171"/>
        <v/>
      </c>
      <c r="AC86" s="19">
        <f t="shared" si="171"/>
        <v>119.99000000000001</v>
      </c>
      <c r="AD86" s="19">
        <f t="shared" si="171"/>
        <v>116.73</v>
      </c>
      <c r="AE86" s="19">
        <f t="shared" si="171"/>
        <v>113.47</v>
      </c>
      <c r="AF86" s="19">
        <f t="shared" si="171"/>
        <v>110.22</v>
      </c>
      <c r="AG86" s="19" t="str">
        <f t="shared" si="171"/>
        <v/>
      </c>
      <c r="AH86" s="19" t="str">
        <f t="shared" si="171"/>
        <v/>
      </c>
      <c r="AI86" s="19" t="str">
        <f t="shared" si="171"/>
        <v/>
      </c>
      <c r="AJ86" s="19" t="str">
        <f t="shared" si="171"/>
        <v/>
      </c>
    </row>
    <row r="87" spans="1:36" x14ac:dyDescent="0.25">
      <c r="A87" s="4"/>
    </row>
    <row r="88" spans="1:36" ht="15" customHeight="1" x14ac:dyDescent="0.25">
      <c r="A88" s="87">
        <v>55</v>
      </c>
      <c r="B88" s="23" t="s">
        <v>0</v>
      </c>
      <c r="C88" s="24">
        <v>97</v>
      </c>
      <c r="D88" s="24">
        <v>94.5</v>
      </c>
      <c r="E88" s="24">
        <v>92</v>
      </c>
      <c r="F88" s="24">
        <v>89.5</v>
      </c>
      <c r="G88" s="24">
        <v>87</v>
      </c>
      <c r="H88" s="24">
        <v>84.5</v>
      </c>
      <c r="I88" s="24">
        <v>82</v>
      </c>
      <c r="J88" s="24">
        <v>79.5</v>
      </c>
      <c r="K88" s="24">
        <v>77</v>
      </c>
      <c r="L88" s="24">
        <v>74.5</v>
      </c>
      <c r="M88" s="24">
        <v>72</v>
      </c>
      <c r="N88" s="24">
        <v>69.5</v>
      </c>
      <c r="O88" s="24">
        <v>67</v>
      </c>
      <c r="P88" s="24">
        <v>64.5</v>
      </c>
      <c r="Q88" s="24">
        <v>62</v>
      </c>
      <c r="R88" s="24">
        <v>59.5</v>
      </c>
      <c r="T88" s="23" t="s">
        <v>0</v>
      </c>
      <c r="U88" s="24">
        <v>97</v>
      </c>
      <c r="V88" s="24">
        <v>94.5</v>
      </c>
      <c r="W88" s="24">
        <v>92</v>
      </c>
      <c r="X88" s="24">
        <v>89.5</v>
      </c>
      <c r="Y88" s="24">
        <v>87</v>
      </c>
      <c r="Z88" s="24">
        <v>84.5</v>
      </c>
      <c r="AA88" s="24">
        <v>82</v>
      </c>
      <c r="AB88" s="24">
        <v>79.5</v>
      </c>
      <c r="AC88" s="24">
        <v>77</v>
      </c>
      <c r="AD88" s="24">
        <v>74.5</v>
      </c>
      <c r="AE88" s="24">
        <v>72</v>
      </c>
      <c r="AF88" s="24">
        <v>69.5</v>
      </c>
      <c r="AG88" s="24">
        <v>67</v>
      </c>
      <c r="AH88" s="24">
        <v>64.5</v>
      </c>
      <c r="AI88" s="24">
        <v>62</v>
      </c>
      <c r="AJ88" s="24">
        <v>59.5</v>
      </c>
    </row>
    <row r="89" spans="1:36" ht="15" customHeight="1" x14ac:dyDescent="0.25">
      <c r="A89" s="87"/>
      <c r="B89" s="22" t="s">
        <v>13</v>
      </c>
      <c r="C89" s="19" t="str">
        <f t="shared" ref="C89:R89" si="172">+IF(AND(7&lt;=C51,C51&lt;=20),C51,"")</f>
        <v/>
      </c>
      <c r="D89" s="19" t="str">
        <f t="shared" si="172"/>
        <v/>
      </c>
      <c r="E89" s="19" t="str">
        <f t="shared" si="172"/>
        <v/>
      </c>
      <c r="F89" s="19" t="str">
        <f t="shared" si="172"/>
        <v/>
      </c>
      <c r="G89" s="19" t="str">
        <f t="shared" si="172"/>
        <v/>
      </c>
      <c r="H89" s="19" t="str">
        <f t="shared" si="172"/>
        <v/>
      </c>
      <c r="I89" s="19" t="str">
        <f t="shared" si="172"/>
        <v/>
      </c>
      <c r="J89" s="19" t="str">
        <f t="shared" si="172"/>
        <v/>
      </c>
      <c r="K89" s="19" t="str">
        <f t="shared" si="172"/>
        <v/>
      </c>
      <c r="L89" s="19" t="str">
        <f t="shared" si="172"/>
        <v/>
      </c>
      <c r="M89" s="19" t="str">
        <f t="shared" si="172"/>
        <v/>
      </c>
      <c r="N89" s="19" t="str">
        <f t="shared" si="172"/>
        <v/>
      </c>
      <c r="O89" s="19" t="str">
        <f t="shared" si="172"/>
        <v/>
      </c>
      <c r="P89" s="19" t="str">
        <f t="shared" si="172"/>
        <v/>
      </c>
      <c r="Q89" s="19" t="str">
        <f t="shared" si="172"/>
        <v/>
      </c>
      <c r="R89" s="19" t="str">
        <f t="shared" si="172"/>
        <v/>
      </c>
      <c r="T89" s="28" t="s">
        <v>14</v>
      </c>
      <c r="U89" s="19" t="str">
        <f t="shared" ref="U89:AJ89" si="173">+IF(AND(7&lt;=U51,U51&lt;=20),U51,"")</f>
        <v/>
      </c>
      <c r="V89" s="19" t="str">
        <f t="shared" si="173"/>
        <v/>
      </c>
      <c r="W89" s="19" t="str">
        <f t="shared" si="173"/>
        <v/>
      </c>
      <c r="X89" s="19" t="str">
        <f t="shared" si="173"/>
        <v/>
      </c>
      <c r="Y89" s="19" t="str">
        <f t="shared" si="173"/>
        <v/>
      </c>
      <c r="Z89" s="19" t="str">
        <f t="shared" si="173"/>
        <v/>
      </c>
      <c r="AA89" s="19" t="str">
        <f t="shared" si="173"/>
        <v/>
      </c>
      <c r="AB89" s="19" t="str">
        <f t="shared" si="173"/>
        <v/>
      </c>
      <c r="AC89" s="19" t="str">
        <f t="shared" si="173"/>
        <v/>
      </c>
      <c r="AD89" s="19">
        <f t="shared" si="173"/>
        <v>19.93</v>
      </c>
      <c r="AE89" s="19">
        <f t="shared" si="173"/>
        <v>16.36</v>
      </c>
      <c r="AF89" s="19">
        <f t="shared" si="173"/>
        <v>12.79</v>
      </c>
      <c r="AG89" s="19">
        <f t="shared" si="173"/>
        <v>9.2199999999999989</v>
      </c>
      <c r="AH89" s="19" t="str">
        <f t="shared" si="173"/>
        <v/>
      </c>
      <c r="AI89" s="19" t="str">
        <f t="shared" si="173"/>
        <v/>
      </c>
      <c r="AJ89" s="19" t="str">
        <f t="shared" si="173"/>
        <v/>
      </c>
    </row>
    <row r="90" spans="1:36" ht="15" customHeight="1" x14ac:dyDescent="0.25">
      <c r="A90" s="87"/>
      <c r="B90" s="21" t="s">
        <v>4</v>
      </c>
      <c r="C90" s="19" t="str">
        <f t="shared" ref="C90:R90" si="174">+IF(C89="","",C52)</f>
        <v/>
      </c>
      <c r="D90" s="19" t="str">
        <f t="shared" si="174"/>
        <v/>
      </c>
      <c r="E90" s="19" t="str">
        <f t="shared" si="174"/>
        <v/>
      </c>
      <c r="F90" s="19" t="str">
        <f t="shared" si="174"/>
        <v/>
      </c>
      <c r="G90" s="19" t="str">
        <f t="shared" si="174"/>
        <v/>
      </c>
      <c r="H90" s="19" t="str">
        <f t="shared" si="174"/>
        <v/>
      </c>
      <c r="I90" s="19" t="str">
        <f t="shared" si="174"/>
        <v/>
      </c>
      <c r="J90" s="19" t="str">
        <f t="shared" si="174"/>
        <v/>
      </c>
      <c r="K90" s="19" t="str">
        <f t="shared" si="174"/>
        <v/>
      </c>
      <c r="L90" s="19" t="str">
        <f t="shared" si="174"/>
        <v/>
      </c>
      <c r="M90" s="19" t="str">
        <f t="shared" si="174"/>
        <v/>
      </c>
      <c r="N90" s="19" t="str">
        <f t="shared" si="174"/>
        <v/>
      </c>
      <c r="O90" s="19" t="str">
        <f t="shared" si="174"/>
        <v/>
      </c>
      <c r="P90" s="19" t="str">
        <f t="shared" si="174"/>
        <v/>
      </c>
      <c r="Q90" s="19" t="str">
        <f t="shared" si="174"/>
        <v/>
      </c>
      <c r="R90" s="19" t="str">
        <f t="shared" si="174"/>
        <v/>
      </c>
      <c r="T90" s="21" t="s">
        <v>4</v>
      </c>
      <c r="U90" s="19" t="str">
        <f t="shared" ref="U90:AJ90" si="175">+IF(U89="","",U52)</f>
        <v/>
      </c>
      <c r="V90" s="19" t="str">
        <f t="shared" si="175"/>
        <v/>
      </c>
      <c r="W90" s="19" t="str">
        <f t="shared" si="175"/>
        <v/>
      </c>
      <c r="X90" s="19" t="str">
        <f t="shared" si="175"/>
        <v/>
      </c>
      <c r="Y90" s="19" t="str">
        <f t="shared" si="175"/>
        <v/>
      </c>
      <c r="Z90" s="19" t="str">
        <f t="shared" si="175"/>
        <v/>
      </c>
      <c r="AA90" s="19" t="str">
        <f t="shared" si="175"/>
        <v/>
      </c>
      <c r="AB90" s="19" t="str">
        <f t="shared" si="175"/>
        <v/>
      </c>
      <c r="AC90" s="19" t="str">
        <f t="shared" si="175"/>
        <v/>
      </c>
      <c r="AD90" s="19">
        <f t="shared" si="175"/>
        <v>123.13</v>
      </c>
      <c r="AE90" s="19">
        <f t="shared" si="175"/>
        <v>119.56</v>
      </c>
      <c r="AF90" s="19">
        <f t="shared" si="175"/>
        <v>115.99000000000001</v>
      </c>
      <c r="AG90" s="19">
        <f t="shared" si="175"/>
        <v>112.42</v>
      </c>
      <c r="AH90" s="19" t="str">
        <f t="shared" si="175"/>
        <v/>
      </c>
      <c r="AI90" s="19" t="str">
        <f t="shared" si="175"/>
        <v/>
      </c>
      <c r="AJ90" s="19" t="str">
        <f t="shared" si="175"/>
        <v/>
      </c>
    </row>
    <row r="92" spans="1:36" x14ac:dyDescent="0.25">
      <c r="B92" s="23" t="s">
        <v>0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T92" s="23" t="s"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</row>
    <row r="93" spans="1:36" x14ac:dyDescent="0.25">
      <c r="B93" s="22" t="s">
        <v>13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T93" s="22" t="s">
        <v>14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</row>
    <row r="94" spans="1:36" x14ac:dyDescent="0.25">
      <c r="B94" s="21" t="s">
        <v>4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T94" s="21" t="s">
        <v>4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</sheetData>
  <mergeCells count="20">
    <mergeCell ref="A34:A37"/>
    <mergeCell ref="A39:A42"/>
    <mergeCell ref="A44:A47"/>
    <mergeCell ref="A9:A12"/>
    <mergeCell ref="A14:A17"/>
    <mergeCell ref="A49:A52"/>
    <mergeCell ref="A88:A90"/>
    <mergeCell ref="A56:A58"/>
    <mergeCell ref="A60:A62"/>
    <mergeCell ref="A64:A66"/>
    <mergeCell ref="A68:A70"/>
    <mergeCell ref="A72:A74"/>
    <mergeCell ref="A76:A78"/>
    <mergeCell ref="A80:A82"/>
    <mergeCell ref="A84:A86"/>
    <mergeCell ref="A19:A22"/>
    <mergeCell ref="A24:A27"/>
    <mergeCell ref="A29:A32"/>
    <mergeCell ref="C7:R7"/>
    <mergeCell ref="U7:A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9</vt:i4>
      </vt:variant>
    </vt:vector>
  </HeadingPairs>
  <TitlesOfParts>
    <vt:vector size="11" baseType="lpstr">
      <vt:lpstr>VOX</vt:lpstr>
      <vt:lpstr>data</vt:lpstr>
      <vt:lpstr>Degree_35</vt:lpstr>
      <vt:lpstr>Degree375</vt:lpstr>
      <vt:lpstr>Degree40</vt:lpstr>
      <vt:lpstr>Degree425</vt:lpstr>
      <vt:lpstr>Degree45</vt:lpstr>
      <vt:lpstr>Degree475</vt:lpstr>
      <vt:lpstr>Degree50</vt:lpstr>
      <vt:lpstr>Degree525</vt:lpstr>
      <vt:lpstr>Degree55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Lone</cp:lastModifiedBy>
  <dcterms:created xsi:type="dcterms:W3CDTF">2014-11-28T17:48:15Z</dcterms:created>
  <dcterms:modified xsi:type="dcterms:W3CDTF">2015-08-13T08:09:55Z</dcterms:modified>
</cp:coreProperties>
</file>