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5200" windowHeight="11460"/>
  </bookViews>
  <sheets>
    <sheet name="2016" sheetId="1" r:id="rId1"/>
  </sheets>
  <externalReferences>
    <externalReference r:id="rId2"/>
  </externalReferences>
  <definedNames>
    <definedName name="Fdage">'2016'!$Q$8:$Q$10</definedName>
    <definedName name="Hdage">'2016'!$Q$15:$Q$16</definedName>
    <definedName name="HVdag">'2016'!$Q$18:$Q$22</definedName>
    <definedName name="syg">'2016'!$Q$12:$Q$13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2" i="1"/>
  <c r="O3" i="1"/>
  <c r="O4" i="1"/>
  <c r="J32" i="1" l="1"/>
  <c r="G32" i="1"/>
  <c r="D32" i="1"/>
  <c r="C32" i="1"/>
  <c r="J31" i="1"/>
  <c r="D31" i="1"/>
  <c r="G31" i="1" s="1"/>
  <c r="C31" i="1"/>
  <c r="H31" i="1" s="1"/>
  <c r="J30" i="1"/>
  <c r="I30" i="1"/>
  <c r="H30" i="1"/>
  <c r="G30" i="1"/>
  <c r="F30" i="1"/>
  <c r="J29" i="1"/>
  <c r="I29" i="1"/>
  <c r="H29" i="1"/>
  <c r="G29" i="1"/>
  <c r="F29" i="1"/>
  <c r="J28" i="1"/>
  <c r="I28" i="1"/>
  <c r="H28" i="1"/>
  <c r="G28" i="1"/>
  <c r="F28" i="1"/>
  <c r="J27" i="1"/>
  <c r="I27" i="1"/>
  <c r="H27" i="1"/>
  <c r="G27" i="1"/>
  <c r="F27" i="1"/>
  <c r="J26" i="1"/>
  <c r="I26" i="1"/>
  <c r="H26" i="1"/>
  <c r="G26" i="1"/>
  <c r="F26" i="1"/>
  <c r="J25" i="1"/>
  <c r="I25" i="1"/>
  <c r="H25" i="1"/>
  <c r="G25" i="1"/>
  <c r="F25" i="1"/>
  <c r="J24" i="1"/>
  <c r="I24" i="1"/>
  <c r="H24" i="1"/>
  <c r="G24" i="1"/>
  <c r="F24" i="1"/>
  <c r="M23" i="1"/>
  <c r="J23" i="1"/>
  <c r="H23" i="1"/>
  <c r="G23" i="1"/>
  <c r="F23" i="1"/>
  <c r="I23" i="1" s="1"/>
  <c r="J22" i="1"/>
  <c r="G22" i="1"/>
  <c r="F22" i="1"/>
  <c r="I22" i="1" s="1"/>
  <c r="D22" i="1"/>
  <c r="C22" i="1"/>
  <c r="H22" i="1" s="1"/>
  <c r="J21" i="1"/>
  <c r="G21" i="1"/>
  <c r="F21" i="1"/>
  <c r="I21" i="1" s="1"/>
  <c r="D21" i="1"/>
  <c r="C21" i="1"/>
  <c r="H21" i="1" s="1"/>
  <c r="J20" i="1"/>
  <c r="G20" i="1"/>
  <c r="F20" i="1"/>
  <c r="I20" i="1" s="1"/>
  <c r="D20" i="1"/>
  <c r="C20" i="1"/>
  <c r="H20" i="1" s="1"/>
  <c r="J19" i="1"/>
  <c r="G19" i="1"/>
  <c r="F19" i="1"/>
  <c r="I19" i="1" s="1"/>
  <c r="D19" i="1"/>
  <c r="C19" i="1"/>
  <c r="H19" i="1" s="1"/>
  <c r="J18" i="1"/>
  <c r="G18" i="1"/>
  <c r="D18" i="1"/>
  <c r="C18" i="1"/>
  <c r="F18" i="1" s="1"/>
  <c r="J17" i="1"/>
  <c r="D17" i="1"/>
  <c r="C17" i="1"/>
  <c r="G17" i="1" s="1"/>
  <c r="J16" i="1"/>
  <c r="D16" i="1"/>
  <c r="F16" i="1" s="1"/>
  <c r="C16" i="1"/>
  <c r="H16" i="1" s="1"/>
  <c r="J15" i="1"/>
  <c r="G15" i="1"/>
  <c r="F15" i="1"/>
  <c r="I15" i="1" s="1"/>
  <c r="D15" i="1"/>
  <c r="C15" i="1"/>
  <c r="H15" i="1" s="1"/>
  <c r="G14" i="1"/>
  <c r="D14" i="1"/>
  <c r="C14" i="1"/>
  <c r="J14" i="1" s="1"/>
  <c r="J13" i="1"/>
  <c r="D13" i="1"/>
  <c r="C13" i="1"/>
  <c r="G13" i="1" s="1"/>
  <c r="J12" i="1"/>
  <c r="D12" i="1"/>
  <c r="F12" i="1" s="1"/>
  <c r="C12" i="1"/>
  <c r="H12" i="1" s="1"/>
  <c r="J11" i="1"/>
  <c r="G11" i="1"/>
  <c r="F11" i="1"/>
  <c r="I11" i="1" s="1"/>
  <c r="D11" i="1"/>
  <c r="C11" i="1"/>
  <c r="H11" i="1" s="1"/>
  <c r="J10" i="1"/>
  <c r="G10" i="1"/>
  <c r="D10" i="1"/>
  <c r="C10" i="1"/>
  <c r="F10" i="1" s="1"/>
  <c r="J9" i="1"/>
  <c r="D9" i="1"/>
  <c r="C9" i="1"/>
  <c r="G9" i="1" s="1"/>
  <c r="J8" i="1"/>
  <c r="G8" i="1"/>
  <c r="D8" i="1"/>
  <c r="F8" i="1" s="1"/>
  <c r="C8" i="1"/>
  <c r="H8" i="1" s="1"/>
  <c r="J7" i="1"/>
  <c r="G7" i="1"/>
  <c r="F7" i="1"/>
  <c r="I7" i="1" s="1"/>
  <c r="D7" i="1"/>
  <c r="C7" i="1"/>
  <c r="H7" i="1" s="1"/>
  <c r="M6" i="1"/>
  <c r="J6" i="1"/>
  <c r="H6" i="1"/>
  <c r="G6" i="1"/>
  <c r="F6" i="1"/>
  <c r="I6" i="1" s="1"/>
  <c r="J5" i="1"/>
  <c r="H5" i="1"/>
  <c r="G5" i="1"/>
  <c r="F5" i="1"/>
  <c r="I5" i="1" s="1"/>
  <c r="U4" i="1"/>
  <c r="T4" i="1"/>
  <c r="J4" i="1"/>
  <c r="I4" i="1"/>
  <c r="H4" i="1"/>
  <c r="G4" i="1"/>
  <c r="D4" i="1"/>
  <c r="C4" i="1"/>
  <c r="F4" i="1" s="1"/>
  <c r="M4" i="1" s="1"/>
  <c r="L3" i="1"/>
  <c r="J3" i="1"/>
  <c r="H3" i="1"/>
  <c r="D3" i="1"/>
  <c r="F3" i="1" s="1"/>
  <c r="C3" i="1"/>
  <c r="G3" i="1" s="1"/>
  <c r="N2" i="1"/>
  <c r="M2" i="1"/>
  <c r="L2" i="1"/>
  <c r="J2" i="1"/>
  <c r="J33" i="1" s="1"/>
  <c r="H2" i="1"/>
  <c r="D2" i="1"/>
  <c r="C2" i="1"/>
  <c r="G2" i="1" s="1"/>
  <c r="I32" i="1" l="1"/>
  <c r="I18" i="1"/>
  <c r="M18" i="1"/>
  <c r="I16" i="1"/>
  <c r="M16" i="1"/>
  <c r="M3" i="1"/>
  <c r="I3" i="1"/>
  <c r="M8" i="1"/>
  <c r="I8" i="1"/>
  <c r="I10" i="1"/>
  <c r="M10" i="1"/>
  <c r="I12" i="1"/>
  <c r="M12" i="1"/>
  <c r="H9" i="1"/>
  <c r="I31" i="1"/>
  <c r="M5" i="1"/>
  <c r="M7" i="1"/>
  <c r="H10" i="1"/>
  <c r="M11" i="1"/>
  <c r="H14" i="1"/>
  <c r="M15" i="1"/>
  <c r="H18" i="1"/>
  <c r="M19" i="1"/>
  <c r="M20" i="1"/>
  <c r="M21" i="1"/>
  <c r="M22" i="1"/>
  <c r="F31" i="1"/>
  <c r="H32" i="1"/>
  <c r="F2" i="1"/>
  <c r="I2" i="1" s="1"/>
  <c r="F9" i="1"/>
  <c r="G12" i="1"/>
  <c r="G33" i="1" s="1"/>
  <c r="F13" i="1"/>
  <c r="G16" i="1"/>
  <c r="F17" i="1"/>
  <c r="H13" i="1"/>
  <c r="H17" i="1"/>
  <c r="F14" i="1"/>
  <c r="H33" i="1" l="1"/>
  <c r="M9" i="1"/>
  <c r="I9" i="1"/>
  <c r="M17" i="1"/>
  <c r="I17" i="1"/>
  <c r="I33" i="1" s="1"/>
  <c r="I14" i="1"/>
  <c r="M14" i="1"/>
  <c r="M13" i="1"/>
  <c r="I13" i="1"/>
</calcChain>
</file>

<file path=xl/comments1.xml><?xml version="1.0" encoding="utf-8"?>
<comments xmlns="http://schemas.openxmlformats.org/spreadsheetml/2006/main">
  <authors>
    <author>Lars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>Lars:</t>
        </r>
        <r>
          <rPr>
            <sz val="9"/>
            <color indexed="81"/>
            <rFont val="Tahoma"/>
            <family val="2"/>
          </rPr>
          <t xml:space="preserve">
=hvis(og(
mødetid &lt;= skæringspunkt (17:00)
fyraften &gt;= skæringspunkt
fyraften minus skæringspunkt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Lars:</t>
        </r>
        <r>
          <rPr>
            <sz val="9"/>
            <color indexed="81"/>
            <rFont val="Tahoma"/>
            <family val="2"/>
          </rPr>
          <t xml:space="preserve">
=hvis(og(
vagt = a
mødetid &lt;= mødetid (konstant)
fyraften &gt;= fyraften (konstant)
hvis sandt = tillægsminutter (konstant)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Lars:</t>
        </r>
        <r>
          <rPr>
            <sz val="9"/>
            <color indexed="81"/>
            <rFont val="Tahoma"/>
            <family val="2"/>
          </rPr>
          <t xml:space="preserve">
=hvis(og(
vagt = f; mødetid &amp; fyraften er udfyldt; fyraften - mødetid * 2
vagt = d; mødetid &amp; fyraften er forskellige fra konstanterne; (fyraften - mødetid) - (fyraften - mødetid (konstanter))
vagt = a; mødetid &amp; fyraften er forskellige fra konstanterne; (fyraften - mødetid) - (fyraften - mødetid (konstanter))
der efter skifter mødetid og fyraften fast konstant, så man kan beregne forskellig mødetid og fyraften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Lars:</t>
        </r>
        <r>
          <rPr>
            <sz val="9"/>
            <color indexed="81"/>
            <rFont val="Tahoma"/>
            <family val="2"/>
          </rPr>
          <t xml:space="preserve">
søndag dag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Lars:</t>
        </r>
        <r>
          <rPr>
            <sz val="9"/>
            <color indexed="81"/>
            <rFont val="Tahoma"/>
            <family val="2"/>
          </rPr>
          <t xml:space="preserve">
søndag aften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Lars:</t>
        </r>
        <r>
          <rPr>
            <sz val="9"/>
            <color indexed="81"/>
            <rFont val="Tahoma"/>
            <family val="2"/>
          </rPr>
          <t xml:space="preserve">
lørdag aften</t>
        </r>
      </text>
    </comment>
  </commentList>
</comments>
</file>

<file path=xl/sharedStrings.xml><?xml version="1.0" encoding="utf-8"?>
<sst xmlns="http://schemas.openxmlformats.org/spreadsheetml/2006/main" count="57" uniqueCount="29">
  <si>
    <t>ugedag</t>
  </si>
  <si>
    <t>vagt</t>
  </si>
  <si>
    <t>mødetid</t>
  </si>
  <si>
    <t>fyraften</t>
  </si>
  <si>
    <t>kommentar</t>
  </si>
  <si>
    <t>timer</t>
  </si>
  <si>
    <t>aftentillæg</t>
  </si>
  <si>
    <t>afspadsering</t>
  </si>
  <si>
    <t>lørdag</t>
  </si>
  <si>
    <t>søndag</t>
  </si>
  <si>
    <t>ferie</t>
  </si>
  <si>
    <t>man</t>
  </si>
  <si>
    <t>f</t>
  </si>
  <si>
    <t>store bededag</t>
  </si>
  <si>
    <t>dag</t>
  </si>
  <si>
    <t>tir</t>
  </si>
  <si>
    <t>d</t>
  </si>
  <si>
    <t>syg store bededag</t>
  </si>
  <si>
    <t>aften</t>
  </si>
  <si>
    <t>ons</t>
  </si>
  <si>
    <t>tor</t>
  </si>
  <si>
    <t>fre</t>
  </si>
  <si>
    <t>lør</t>
  </si>
  <si>
    <t>søn</t>
  </si>
  <si>
    <t>syg</t>
  </si>
  <si>
    <t>feriefridag</t>
  </si>
  <si>
    <t>seniordag</t>
  </si>
  <si>
    <t>kristi himmelfartsdag</t>
  </si>
  <si>
    <t>HVIS(OG(TÆL.HVIS(Hdage;E2)=1;B2="a");F2;HVIS(OG(TÆL.HVIS(Hdage;E2)=1;B2="d");F2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</si>
</sst>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ialAndErr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egning"/>
      <sheetName val="kalender"/>
      <sheetName val="2016"/>
      <sheetName val="2017"/>
    </sheetNames>
    <sheetDataSet>
      <sheetData sheetId="0">
        <row r="31">
          <cell r="K31"/>
          <cell r="L31"/>
        </row>
        <row r="32">
          <cell r="K32"/>
          <cell r="L32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3"/>
  <sheetViews>
    <sheetView tabSelected="1" zoomScale="90" zoomScaleNormal="90" workbookViewId="0">
      <selection activeCell="O4" sqref="O4"/>
    </sheetView>
  </sheetViews>
  <sheetFormatPr defaultColWidth="9" defaultRowHeight="15" x14ac:dyDescent="0.25"/>
  <cols>
    <col min="1" max="4" width="9" style="1"/>
    <col min="5" max="5" width="11.28515625" style="1" customWidth="1"/>
    <col min="6" max="6" width="9" style="1"/>
    <col min="7" max="7" width="11.5703125" style="1" customWidth="1"/>
    <col min="8" max="8" width="10.85546875" style="1" customWidth="1"/>
    <col min="9" max="9" width="12.28515625" style="1" customWidth="1"/>
    <col min="10" max="10" width="7.42578125" style="1" customWidth="1"/>
    <col min="11" max="16384" width="9" style="1"/>
  </cols>
  <sheetData>
    <row r="1" spans="1:22" x14ac:dyDescent="0.2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1" t="s">
        <v>5</v>
      </c>
      <c r="G1" s="4" t="s">
        <v>6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22" x14ac:dyDescent="0.25">
      <c r="A2" s="1" t="s">
        <v>11</v>
      </c>
      <c r="B2" s="1" t="s">
        <v>12</v>
      </c>
      <c r="C2" s="5" t="str">
        <f t="shared" ref="C2:C22" si="0">IF(B2="d",$R$2,IF(B2="a",$R$3,""))</f>
        <v/>
      </c>
      <c r="D2" s="6" t="str">
        <f t="shared" ref="D2:D22" si="1">IF(B2="d",$S$2,IF(B2="a",$S$3,""))</f>
        <v/>
      </c>
      <c r="E2" s="7" t="s">
        <v>13</v>
      </c>
      <c r="F2" s="5" t="str">
        <f>IF(OR(C2="",D2=""),"0:00",D2-C2)</f>
        <v>0:00</v>
      </c>
      <c r="G2" s="8">
        <f t="shared" ref="G2:G32" si="2">IF(AND(COUNTIF(HVdag,$A2)=1,$B2="a",$E2="syg"),$T$5,IF(OR($A2="lør",$A2="søn"),"0",IF(AND($C2&lt;=$T$3,$D2&gt;=$T$3),$D2-$T$3,"0"))*24)</f>
        <v>0</v>
      </c>
      <c r="H2" s="5" t="str">
        <f>IF(OR(COUNTIF(Hdage,E2)=1,COUNTIF(Hdage,E2)=1),"",IF(OR(E2="syg",E2=""),IF(AND(C2&lt;=$R$3,D2&gt;=$S$3),$U$3,"")))</f>
        <v/>
      </c>
      <c r="I2" s="5">
        <f t="shared" ref="I2:I23" si="3">IF(AND(COUNTIF(Hdage,E2)=1,B2="a"),"",IF(AND(COUNTIF(Hdage,E2)=1,B2="d"),"",IF(AND(B2="f",F2&gt;$V$5),F2*2,IF(AND(B2="f",F2=$V$5,COUNTIF(Hdage,E2)=1),$V$2,IF(AND(B2="a",F2&lt;&gt;$V$3),F2-$V$3,IF(AND(B2="d",F2&lt;&gt;$V$2),F2-$V$2,""))))))</f>
        <v>0</v>
      </c>
      <c r="J2" s="1">
        <f>IF($A2="lør",IF(AND($C2&lt;=$R$4,$D2&gt;=$R$4),$D2-$R$4,IF(AND($C2&lt;=$S$4,$D2&gt;=$S$4),$S$4-$C2,IF(AND($C2&lt;=$R$4,$D2&gt;=$S$4),$S$4-$R$4,IF(AND($C2&gt;=$R$4,$D2&lt;=$S$4),$D2-$C2,"0")))))*24</f>
        <v>0</v>
      </c>
      <c r="L2" s="5" t="str">
        <f>IF(E2&lt;&gt;"ferie","",IF(E2="ferie",IF(AND(B2="a",F2=""),$V$3,IF(AND(B2="d",F2=""),$V$2,IF(AND(B2="a",F2&lt;$V$3),$V$3-F2,IF(AND(B2="d",F2&lt;$V$2),$V$2-F2,""))))))</f>
        <v/>
      </c>
      <c r="M2" s="5">
        <f t="shared" ref="M2:M23" si="4">IF(AND(COUNTIF(Hdage,E2)=1,A2="søn"),"",IF(COUNTIF(Fdage,E2)=1,"",IF(AND(COUNTIF(Hdage,E2)=1,B2="f"),$V$2,IF(AND(COUNTIF(Hdage,E2)=1,B2="a"),F2,IF(AND(COUNTIF(Hdage,E2)=1,B2="d"),F2,IF(AND(B2="a",F2&lt;&gt;$V$3),F2-$V$3,IF(AND(B2="d",F2&lt;&gt;$V$2),F2-$V$2,IF(AND(B2="f",F2&gt;$V$5),F2*2,""))))))))</f>
        <v>0.29166666666666669</v>
      </c>
      <c r="N2" s="5" t="str">
        <f>IF(AND(COUNTIF(Hdage,E2)=1,OR(B2="a",B2="d")),F2,"ha")</f>
        <v>ha</v>
      </c>
      <c r="O2" s="1" t="str">
        <f t="shared" ref="O2:O18" si="5">IF(OR(ISNUMBER(SEARCH("syg",E2)),ISNUMBER(SEARCH("store bededag",E2))),"hej","øv")</f>
        <v>hej</v>
      </c>
      <c r="Q2" s="1" t="s">
        <v>14</v>
      </c>
      <c r="R2" s="9">
        <v>0.33333333333333331</v>
      </c>
      <c r="S2" s="9">
        <v>0.625</v>
      </c>
      <c r="V2" s="9">
        <v>0.29166666666666669</v>
      </c>
    </row>
    <row r="3" spans="1:22" x14ac:dyDescent="0.25">
      <c r="A3" s="1" t="s">
        <v>15</v>
      </c>
      <c r="B3" s="1" t="s">
        <v>16</v>
      </c>
      <c r="C3" s="5">
        <f t="shared" si="0"/>
        <v>0.33333333333333331</v>
      </c>
      <c r="D3" s="6">
        <f t="shared" si="1"/>
        <v>0.625</v>
      </c>
      <c r="E3" s="7" t="s">
        <v>17</v>
      </c>
      <c r="F3" s="5">
        <f t="shared" ref="F3:F20" si="6">IF(OR(C3="",D3=""),"0:00",D3-C3)</f>
        <v>0.29166666666666669</v>
      </c>
      <c r="G3" s="8">
        <f t="shared" si="2"/>
        <v>0</v>
      </c>
      <c r="H3" s="5" t="b">
        <f t="shared" ref="H3:H10" si="7">IF(COUNTIF(Hdage,E3)=1,"",IF(OR(E3="syg",E3=""),IF(AND(C3&lt;=$R$3,D3&gt;=$S$3),$U$3,"")))</f>
        <v>0</v>
      </c>
      <c r="I3" s="5" t="str">
        <f t="shared" si="3"/>
        <v/>
      </c>
      <c r="J3" s="1">
        <f t="shared" ref="J3:J32" si="8">IF($A3="lør",IF(AND($C3&lt;=$R$4,$D3&gt;=$R$4),$D3-$R$4,IF(AND($C3&lt;=$S$4,$D3&gt;=$S$4),$S$4-$C3,IF(AND($C3&lt;=$R$4,$D3&gt;=$S$4),$S$4-$R$4,IF(AND($C3&gt;=$R$4,$D3&lt;=$S$4),$D3-$C3,"0")))))*24</f>
        <v>0</v>
      </c>
      <c r="L3" s="5" t="str">
        <f>IF(E3&lt;&gt;"ferie","",IF(E3="ferie",IF(AND(B3="a",F3=""),$V$3,IF(AND(B3="d",F3=""),$V$2,IF(AND(B3="a",F3&lt;$V$3),$V$3-F3,IF(AND(B3="d",F3&lt;$V$2),$V$2-F3,""))))))</f>
        <v/>
      </c>
      <c r="M3" s="5" t="str">
        <f t="shared" si="4"/>
        <v/>
      </c>
      <c r="N3" s="5"/>
      <c r="O3" s="1" t="str">
        <f t="shared" si="5"/>
        <v>hej</v>
      </c>
      <c r="Q3" s="1" t="s">
        <v>18</v>
      </c>
      <c r="R3" s="9">
        <v>0.60416666666666663</v>
      </c>
      <c r="S3" s="9">
        <v>0.9375</v>
      </c>
      <c r="T3" s="9">
        <v>0.70833333333333337</v>
      </c>
      <c r="U3" s="9">
        <v>2.7083333333333334E-2</v>
      </c>
      <c r="V3" s="9">
        <v>0.33333333333333331</v>
      </c>
    </row>
    <row r="4" spans="1:22" x14ac:dyDescent="0.25">
      <c r="A4" s="1" t="s">
        <v>19</v>
      </c>
      <c r="B4" s="1" t="s">
        <v>16</v>
      </c>
      <c r="C4" s="5">
        <f t="shared" si="0"/>
        <v>0.33333333333333331</v>
      </c>
      <c r="D4" s="6">
        <f t="shared" si="1"/>
        <v>0.625</v>
      </c>
      <c r="E4" s="7" t="s">
        <v>13</v>
      </c>
      <c r="F4" s="5">
        <f t="shared" si="6"/>
        <v>0.29166666666666669</v>
      </c>
      <c r="G4" s="8">
        <f t="shared" si="2"/>
        <v>0</v>
      </c>
      <c r="H4" s="5" t="str">
        <f t="shared" si="7"/>
        <v/>
      </c>
      <c r="I4" s="5" t="str">
        <f t="shared" si="3"/>
        <v/>
      </c>
      <c r="J4" s="1">
        <f t="shared" si="8"/>
        <v>0</v>
      </c>
      <c r="L4" s="5"/>
      <c r="M4" s="5">
        <f t="shared" si="4"/>
        <v>0.29166666666666669</v>
      </c>
      <c r="N4" s="5"/>
      <c r="O4" s="1" t="str">
        <f>IF(OR(ISNUMBER(SEARCH("syg",E4)),ISNUMBER(SEARCH("store bededag",E4))),"hej","øv")</f>
        <v>hej</v>
      </c>
      <c r="Q4" s="1" t="s">
        <v>8</v>
      </c>
      <c r="R4" s="9">
        <v>0.45833333333333331</v>
      </c>
      <c r="S4" s="9">
        <v>0.70833333333333337</v>
      </c>
      <c r="T4" s="9">
        <f>$S$2-$R$4</f>
        <v>0.16666666666666669</v>
      </c>
      <c r="U4" s="9">
        <f>$S$4-$R$3</f>
        <v>0.10416666666666674</v>
      </c>
    </row>
    <row r="5" spans="1:22" x14ac:dyDescent="0.25">
      <c r="A5" s="1" t="s">
        <v>20</v>
      </c>
      <c r="C5" s="5"/>
      <c r="D5" s="6"/>
      <c r="E5" s="7"/>
      <c r="F5" s="5" t="str">
        <f t="shared" si="6"/>
        <v>0:00</v>
      </c>
      <c r="G5" s="8">
        <f t="shared" si="2"/>
        <v>0</v>
      </c>
      <c r="H5" s="5" t="str">
        <f t="shared" si="7"/>
        <v/>
      </c>
      <c r="I5" s="5" t="str">
        <f t="shared" si="3"/>
        <v/>
      </c>
      <c r="J5" s="1">
        <f t="shared" si="8"/>
        <v>0</v>
      </c>
      <c r="L5" s="5"/>
      <c r="M5" s="5" t="str">
        <f t="shared" si="4"/>
        <v/>
      </c>
      <c r="N5" s="5"/>
      <c r="O5" s="1" t="str">
        <f t="shared" si="5"/>
        <v>øv</v>
      </c>
      <c r="Q5" s="1" t="s">
        <v>9</v>
      </c>
      <c r="R5" s="1">
        <v>7</v>
      </c>
      <c r="S5" s="1">
        <v>8</v>
      </c>
      <c r="T5" s="1">
        <v>5.5</v>
      </c>
      <c r="V5" s="9">
        <v>0</v>
      </c>
    </row>
    <row r="6" spans="1:22" x14ac:dyDescent="0.25">
      <c r="A6" s="1" t="s">
        <v>21</v>
      </c>
      <c r="C6" s="5"/>
      <c r="D6" s="6"/>
      <c r="E6" s="7"/>
      <c r="F6" s="5" t="str">
        <f t="shared" si="6"/>
        <v>0:00</v>
      </c>
      <c r="G6" s="8">
        <f t="shared" si="2"/>
        <v>0</v>
      </c>
      <c r="H6" s="5" t="str">
        <f t="shared" si="7"/>
        <v/>
      </c>
      <c r="I6" s="5" t="str">
        <f t="shared" si="3"/>
        <v/>
      </c>
      <c r="J6" s="1">
        <f t="shared" si="8"/>
        <v>0</v>
      </c>
      <c r="L6" s="5"/>
      <c r="M6" s="5" t="str">
        <f t="shared" si="4"/>
        <v/>
      </c>
      <c r="N6" s="5"/>
      <c r="O6" s="1" t="str">
        <f t="shared" si="5"/>
        <v>øv</v>
      </c>
    </row>
    <row r="7" spans="1:22" x14ac:dyDescent="0.25">
      <c r="A7" s="1" t="s">
        <v>22</v>
      </c>
      <c r="C7" s="5" t="str">
        <f t="shared" si="0"/>
        <v/>
      </c>
      <c r="D7" s="6" t="str">
        <f t="shared" si="1"/>
        <v/>
      </c>
      <c r="E7" s="7"/>
      <c r="F7" s="5" t="str">
        <f t="shared" si="6"/>
        <v>0:00</v>
      </c>
      <c r="G7" s="8">
        <f t="shared" si="2"/>
        <v>0</v>
      </c>
      <c r="H7" s="5" t="str">
        <f t="shared" si="7"/>
        <v/>
      </c>
      <c r="I7" s="5" t="str">
        <f t="shared" si="3"/>
        <v/>
      </c>
      <c r="J7" s="1">
        <f t="shared" si="8"/>
        <v>0</v>
      </c>
      <c r="L7" s="5"/>
      <c r="M7" s="5" t="str">
        <f t="shared" si="4"/>
        <v/>
      </c>
      <c r="N7" s="5"/>
      <c r="O7" s="1" t="str">
        <f t="shared" si="5"/>
        <v>øv</v>
      </c>
    </row>
    <row r="8" spans="1:22" x14ac:dyDescent="0.25">
      <c r="A8" s="1" t="s">
        <v>23</v>
      </c>
      <c r="B8" s="1" t="s">
        <v>16</v>
      </c>
      <c r="C8" s="5">
        <f t="shared" si="0"/>
        <v>0.33333333333333331</v>
      </c>
      <c r="D8" s="6">
        <f t="shared" si="1"/>
        <v>0.625</v>
      </c>
      <c r="E8" s="10" t="s">
        <v>24</v>
      </c>
      <c r="F8" s="5">
        <f t="shared" si="6"/>
        <v>0.29166666666666669</v>
      </c>
      <c r="G8" s="8">
        <f t="shared" si="2"/>
        <v>0</v>
      </c>
      <c r="H8" s="5" t="str">
        <f t="shared" si="7"/>
        <v/>
      </c>
      <c r="I8" s="5" t="str">
        <f t="shared" si="3"/>
        <v/>
      </c>
      <c r="J8" s="1">
        <f t="shared" si="8"/>
        <v>0</v>
      </c>
      <c r="L8" s="5"/>
      <c r="M8" s="5" t="str">
        <f t="shared" si="4"/>
        <v/>
      </c>
      <c r="N8" s="5"/>
      <c r="O8" s="1" t="str">
        <f t="shared" si="5"/>
        <v>hej</v>
      </c>
      <c r="Q8" s="1" t="s">
        <v>10</v>
      </c>
    </row>
    <row r="9" spans="1:22" x14ac:dyDescent="0.25">
      <c r="A9" s="1" t="s">
        <v>11</v>
      </c>
      <c r="C9" s="5" t="str">
        <f t="shared" si="0"/>
        <v/>
      </c>
      <c r="D9" s="6" t="str">
        <f t="shared" si="1"/>
        <v/>
      </c>
      <c r="E9" s="7"/>
      <c r="F9" s="5" t="str">
        <f t="shared" si="6"/>
        <v>0:00</v>
      </c>
      <c r="G9" s="8">
        <f t="shared" si="2"/>
        <v>0</v>
      </c>
      <c r="H9" s="5" t="str">
        <f t="shared" si="7"/>
        <v/>
      </c>
      <c r="I9" s="5" t="str">
        <f t="shared" si="3"/>
        <v/>
      </c>
      <c r="J9" s="1">
        <f t="shared" si="8"/>
        <v>0</v>
      </c>
      <c r="L9" s="5"/>
      <c r="M9" s="5" t="str">
        <f t="shared" si="4"/>
        <v/>
      </c>
      <c r="N9" s="5"/>
      <c r="O9" s="1" t="str">
        <f t="shared" si="5"/>
        <v>øv</v>
      </c>
      <c r="Q9" s="1" t="s">
        <v>25</v>
      </c>
    </row>
    <row r="10" spans="1:22" x14ac:dyDescent="0.25">
      <c r="A10" s="1" t="s">
        <v>15</v>
      </c>
      <c r="C10" s="5" t="str">
        <f t="shared" si="0"/>
        <v/>
      </c>
      <c r="D10" s="6" t="str">
        <f t="shared" si="1"/>
        <v/>
      </c>
      <c r="E10" s="7"/>
      <c r="F10" s="5" t="str">
        <f t="shared" si="6"/>
        <v>0:00</v>
      </c>
      <c r="G10" s="8">
        <f t="shared" si="2"/>
        <v>0</v>
      </c>
      <c r="H10" s="5" t="str">
        <f t="shared" si="7"/>
        <v/>
      </c>
      <c r="I10" s="5" t="str">
        <f t="shared" si="3"/>
        <v/>
      </c>
      <c r="J10" s="1">
        <f t="shared" si="8"/>
        <v>0</v>
      </c>
      <c r="L10" s="5"/>
      <c r="M10" s="5" t="str">
        <f t="shared" si="4"/>
        <v/>
      </c>
      <c r="N10" s="5"/>
      <c r="O10" s="1" t="str">
        <f t="shared" si="5"/>
        <v>øv</v>
      </c>
      <c r="Q10" s="1" t="s">
        <v>26</v>
      </c>
    </row>
    <row r="11" spans="1:22" x14ac:dyDescent="0.25">
      <c r="A11" s="1" t="s">
        <v>19</v>
      </c>
      <c r="B11" s="2"/>
      <c r="C11" s="5" t="str">
        <f t="shared" si="0"/>
        <v/>
      </c>
      <c r="D11" s="6" t="str">
        <f t="shared" si="1"/>
        <v/>
      </c>
      <c r="E11" s="7"/>
      <c r="F11" s="5" t="str">
        <f t="shared" si="6"/>
        <v>0:00</v>
      </c>
      <c r="G11" s="8">
        <f t="shared" si="2"/>
        <v>0</v>
      </c>
      <c r="H11" s="5" t="str">
        <f t="shared" ref="H11:H32" si="9">IF(OR(E11="syg",E11=""),IF(AND(C11&lt;=$R$3,D11&gt;=$S$3),$U$3,""))</f>
        <v/>
      </c>
      <c r="I11" s="5" t="str">
        <f t="shared" si="3"/>
        <v/>
      </c>
      <c r="J11" s="1">
        <f t="shared" si="8"/>
        <v>0</v>
      </c>
      <c r="L11" s="5"/>
      <c r="M11" s="5" t="str">
        <f t="shared" si="4"/>
        <v/>
      </c>
      <c r="N11" s="5"/>
      <c r="O11" s="1" t="str">
        <f t="shared" si="5"/>
        <v>øv</v>
      </c>
    </row>
    <row r="12" spans="1:22" x14ac:dyDescent="0.25">
      <c r="A12" s="1" t="s">
        <v>20</v>
      </c>
      <c r="B12" s="2"/>
      <c r="C12" s="5" t="str">
        <f t="shared" si="0"/>
        <v/>
      </c>
      <c r="D12" s="6" t="str">
        <f t="shared" si="1"/>
        <v/>
      </c>
      <c r="E12" s="7"/>
      <c r="F12" s="5" t="str">
        <f t="shared" si="6"/>
        <v>0:00</v>
      </c>
      <c r="G12" s="8">
        <f t="shared" si="2"/>
        <v>0</v>
      </c>
      <c r="H12" s="5" t="str">
        <f t="shared" si="9"/>
        <v/>
      </c>
      <c r="I12" s="5" t="str">
        <f t="shared" si="3"/>
        <v/>
      </c>
      <c r="J12" s="1">
        <f t="shared" si="8"/>
        <v>0</v>
      </c>
      <c r="L12" s="5"/>
      <c r="M12" s="5" t="str">
        <f t="shared" si="4"/>
        <v/>
      </c>
      <c r="N12" s="5"/>
      <c r="O12" s="1" t="str">
        <f t="shared" si="5"/>
        <v>øv</v>
      </c>
    </row>
    <row r="13" spans="1:22" x14ac:dyDescent="0.25">
      <c r="A13" s="1" t="s">
        <v>21</v>
      </c>
      <c r="B13" s="2"/>
      <c r="C13" s="5" t="str">
        <f t="shared" si="0"/>
        <v/>
      </c>
      <c r="D13" s="6" t="str">
        <f t="shared" si="1"/>
        <v/>
      </c>
      <c r="E13" s="7"/>
      <c r="F13" s="5" t="str">
        <f t="shared" si="6"/>
        <v>0:00</v>
      </c>
      <c r="G13" s="8">
        <f t="shared" si="2"/>
        <v>0</v>
      </c>
      <c r="H13" s="5" t="str">
        <f t="shared" si="9"/>
        <v/>
      </c>
      <c r="I13" s="5" t="str">
        <f t="shared" si="3"/>
        <v/>
      </c>
      <c r="J13" s="1">
        <f t="shared" si="8"/>
        <v>0</v>
      </c>
      <c r="L13" s="5"/>
      <c r="M13" s="5" t="str">
        <f t="shared" si="4"/>
        <v/>
      </c>
      <c r="N13" s="5"/>
      <c r="O13" s="1" t="str">
        <f t="shared" si="5"/>
        <v>øv</v>
      </c>
      <c r="Q13" s="1" t="s">
        <v>24</v>
      </c>
    </row>
    <row r="14" spans="1:22" x14ac:dyDescent="0.25">
      <c r="A14" s="1" t="s">
        <v>22</v>
      </c>
      <c r="B14" s="2"/>
      <c r="C14" s="5" t="str">
        <f t="shared" si="0"/>
        <v/>
      </c>
      <c r="D14" s="6" t="str">
        <f t="shared" si="1"/>
        <v/>
      </c>
      <c r="E14" s="10"/>
      <c r="F14" s="5" t="str">
        <f t="shared" si="6"/>
        <v>0:00</v>
      </c>
      <c r="G14" s="8">
        <f t="shared" si="2"/>
        <v>0</v>
      </c>
      <c r="H14" s="5" t="str">
        <f t="shared" si="9"/>
        <v/>
      </c>
      <c r="I14" s="5" t="str">
        <f t="shared" si="3"/>
        <v/>
      </c>
      <c r="J14" s="1">
        <f t="shared" si="8"/>
        <v>0</v>
      </c>
      <c r="L14" s="5"/>
      <c r="M14" s="5" t="str">
        <f t="shared" si="4"/>
        <v/>
      </c>
      <c r="N14" s="5"/>
      <c r="O14" s="1" t="str">
        <f t="shared" si="5"/>
        <v>øv</v>
      </c>
    </row>
    <row r="15" spans="1:22" x14ac:dyDescent="0.25">
      <c r="A15" s="1" t="s">
        <v>23</v>
      </c>
      <c r="B15" s="2"/>
      <c r="C15" s="5" t="str">
        <f t="shared" si="0"/>
        <v/>
      </c>
      <c r="D15" s="6" t="str">
        <f t="shared" si="1"/>
        <v/>
      </c>
      <c r="E15" s="10"/>
      <c r="F15" s="5" t="str">
        <f t="shared" si="6"/>
        <v>0:00</v>
      </c>
      <c r="G15" s="8">
        <f t="shared" si="2"/>
        <v>0</v>
      </c>
      <c r="H15" s="5" t="str">
        <f t="shared" si="9"/>
        <v/>
      </c>
      <c r="I15" s="5" t="str">
        <f t="shared" si="3"/>
        <v/>
      </c>
      <c r="J15" s="1">
        <f t="shared" si="8"/>
        <v>0</v>
      </c>
      <c r="L15" s="5"/>
      <c r="M15" s="5" t="str">
        <f t="shared" si="4"/>
        <v/>
      </c>
      <c r="N15" s="5"/>
      <c r="O15" s="1" t="str">
        <f t="shared" si="5"/>
        <v>øv</v>
      </c>
      <c r="Q15" s="1" t="s">
        <v>13</v>
      </c>
    </row>
    <row r="16" spans="1:22" x14ac:dyDescent="0.25">
      <c r="A16" s="1" t="s">
        <v>11</v>
      </c>
      <c r="B16" s="2"/>
      <c r="C16" s="5" t="str">
        <f t="shared" si="0"/>
        <v/>
      </c>
      <c r="D16" s="6" t="str">
        <f t="shared" si="1"/>
        <v/>
      </c>
      <c r="E16" s="7"/>
      <c r="F16" s="5" t="str">
        <f t="shared" si="6"/>
        <v>0:00</v>
      </c>
      <c r="G16" s="8">
        <f t="shared" si="2"/>
        <v>0</v>
      </c>
      <c r="H16" s="5" t="str">
        <f t="shared" si="9"/>
        <v/>
      </c>
      <c r="I16" s="5" t="str">
        <f t="shared" si="3"/>
        <v/>
      </c>
      <c r="J16" s="1">
        <f t="shared" si="8"/>
        <v>0</v>
      </c>
      <c r="M16" s="5" t="str">
        <f t="shared" si="4"/>
        <v/>
      </c>
      <c r="N16" s="5"/>
      <c r="O16" s="1" t="str">
        <f t="shared" si="5"/>
        <v>øv</v>
      </c>
      <c r="Q16" s="1" t="s">
        <v>27</v>
      </c>
    </row>
    <row r="17" spans="1:17" x14ac:dyDescent="0.25">
      <c r="A17" s="1" t="s">
        <v>15</v>
      </c>
      <c r="B17" s="2"/>
      <c r="C17" s="5" t="str">
        <f t="shared" si="0"/>
        <v/>
      </c>
      <c r="D17" s="6" t="str">
        <f t="shared" si="1"/>
        <v/>
      </c>
      <c r="E17" s="7"/>
      <c r="F17" s="5" t="str">
        <f t="shared" si="6"/>
        <v>0:00</v>
      </c>
      <c r="G17" s="8">
        <f t="shared" si="2"/>
        <v>0</v>
      </c>
      <c r="H17" s="5" t="str">
        <f t="shared" si="9"/>
        <v/>
      </c>
      <c r="I17" s="5" t="str">
        <f t="shared" si="3"/>
        <v/>
      </c>
      <c r="J17" s="1">
        <f t="shared" si="8"/>
        <v>0</v>
      </c>
      <c r="M17" s="5" t="str">
        <f t="shared" si="4"/>
        <v/>
      </c>
      <c r="N17" s="5"/>
      <c r="O17" s="1" t="str">
        <f t="shared" si="5"/>
        <v>øv</v>
      </c>
    </row>
    <row r="18" spans="1:17" x14ac:dyDescent="0.25">
      <c r="A18" s="1" t="s">
        <v>19</v>
      </c>
      <c r="B18" s="2"/>
      <c r="C18" s="5" t="str">
        <f t="shared" si="0"/>
        <v/>
      </c>
      <c r="D18" s="6" t="str">
        <f t="shared" si="1"/>
        <v/>
      </c>
      <c r="E18" s="7"/>
      <c r="F18" s="5" t="str">
        <f t="shared" si="6"/>
        <v>0:00</v>
      </c>
      <c r="G18" s="8">
        <f t="shared" si="2"/>
        <v>0</v>
      </c>
      <c r="H18" s="5" t="str">
        <f t="shared" si="9"/>
        <v/>
      </c>
      <c r="I18" s="5" t="str">
        <f t="shared" si="3"/>
        <v/>
      </c>
      <c r="J18" s="1">
        <f t="shared" si="8"/>
        <v>0</v>
      </c>
      <c r="M18" s="5" t="str">
        <f t="shared" si="4"/>
        <v/>
      </c>
      <c r="N18" s="5"/>
      <c r="O18" s="1" t="str">
        <f t="shared" si="5"/>
        <v>øv</v>
      </c>
      <c r="Q18" s="1" t="s">
        <v>11</v>
      </c>
    </row>
    <row r="19" spans="1:17" x14ac:dyDescent="0.25">
      <c r="A19" s="1" t="s">
        <v>20</v>
      </c>
      <c r="B19" s="2"/>
      <c r="C19" s="5" t="str">
        <f t="shared" si="0"/>
        <v/>
      </c>
      <c r="D19" s="6" t="str">
        <f t="shared" si="1"/>
        <v/>
      </c>
      <c r="E19" s="7"/>
      <c r="F19" s="5" t="str">
        <f t="shared" si="6"/>
        <v>0:00</v>
      </c>
      <c r="G19" s="8">
        <f t="shared" si="2"/>
        <v>0</v>
      </c>
      <c r="H19" s="5" t="str">
        <f t="shared" si="9"/>
        <v/>
      </c>
      <c r="I19" s="5" t="str">
        <f t="shared" si="3"/>
        <v/>
      </c>
      <c r="J19" s="1">
        <f t="shared" si="8"/>
        <v>0</v>
      </c>
      <c r="M19" s="5" t="str">
        <f t="shared" si="4"/>
        <v/>
      </c>
      <c r="N19" s="5"/>
      <c r="Q19" s="1" t="s">
        <v>15</v>
      </c>
    </row>
    <row r="20" spans="1:17" x14ac:dyDescent="0.25">
      <c r="A20" s="1" t="s">
        <v>21</v>
      </c>
      <c r="C20" s="5" t="str">
        <f t="shared" si="0"/>
        <v/>
      </c>
      <c r="D20" s="6" t="str">
        <f t="shared" si="1"/>
        <v/>
      </c>
      <c r="E20" s="7"/>
      <c r="F20" s="5" t="str">
        <f t="shared" si="6"/>
        <v>0:00</v>
      </c>
      <c r="G20" s="8">
        <f t="shared" si="2"/>
        <v>0</v>
      </c>
      <c r="H20" s="5" t="str">
        <f t="shared" si="9"/>
        <v/>
      </c>
      <c r="I20" s="5" t="str">
        <f t="shared" si="3"/>
        <v/>
      </c>
      <c r="J20" s="1">
        <f t="shared" si="8"/>
        <v>0</v>
      </c>
      <c r="M20" s="5" t="str">
        <f t="shared" si="4"/>
        <v/>
      </c>
      <c r="N20" s="5"/>
      <c r="Q20" s="1" t="s">
        <v>19</v>
      </c>
    </row>
    <row r="21" spans="1:17" x14ac:dyDescent="0.25">
      <c r="A21" s="1" t="s">
        <v>22</v>
      </c>
      <c r="C21" s="5" t="str">
        <f t="shared" si="0"/>
        <v/>
      </c>
      <c r="D21" s="6" t="str">
        <f t="shared" si="1"/>
        <v/>
      </c>
      <c r="E21" s="10"/>
      <c r="F21" s="5" t="str">
        <f t="shared" ref="F21:F25" si="10">IF(OR(C21="",D21=""),"0",D21-C21)</f>
        <v>0</v>
      </c>
      <c r="G21" s="8">
        <f t="shared" si="2"/>
        <v>0</v>
      </c>
      <c r="H21" s="5" t="str">
        <f t="shared" si="9"/>
        <v/>
      </c>
      <c r="I21" s="5" t="str">
        <f t="shared" si="3"/>
        <v/>
      </c>
      <c r="J21" s="1">
        <f t="shared" si="8"/>
        <v>0</v>
      </c>
      <c r="M21" s="5" t="str">
        <f t="shared" si="4"/>
        <v/>
      </c>
      <c r="N21" s="5"/>
      <c r="Q21" s="1" t="s">
        <v>20</v>
      </c>
    </row>
    <row r="22" spans="1:17" x14ac:dyDescent="0.25">
      <c r="A22" s="1" t="s">
        <v>23</v>
      </c>
      <c r="C22" s="5" t="str">
        <f t="shared" si="0"/>
        <v/>
      </c>
      <c r="D22" s="6" t="str">
        <f t="shared" si="1"/>
        <v/>
      </c>
      <c r="E22" s="10"/>
      <c r="F22" s="5" t="str">
        <f t="shared" si="10"/>
        <v>0</v>
      </c>
      <c r="G22" s="8">
        <f t="shared" si="2"/>
        <v>0</v>
      </c>
      <c r="H22" s="5" t="str">
        <f t="shared" si="9"/>
        <v/>
      </c>
      <c r="I22" s="5" t="str">
        <f t="shared" si="3"/>
        <v/>
      </c>
      <c r="J22" s="1">
        <f t="shared" si="8"/>
        <v>0</v>
      </c>
      <c r="M22" s="5" t="str">
        <f t="shared" si="4"/>
        <v/>
      </c>
      <c r="N22" s="5"/>
      <c r="Q22" s="1" t="s">
        <v>21</v>
      </c>
    </row>
    <row r="23" spans="1:17" x14ac:dyDescent="0.25">
      <c r="B23" s="11"/>
      <c r="C23" s="6"/>
      <c r="D23" s="6"/>
      <c r="E23" s="6"/>
      <c r="F23" s="5" t="str">
        <f t="shared" si="10"/>
        <v>0</v>
      </c>
      <c r="G23" s="8">
        <f t="shared" si="2"/>
        <v>0</v>
      </c>
      <c r="H23" s="5" t="str">
        <f t="shared" si="9"/>
        <v/>
      </c>
      <c r="I23" s="5" t="str">
        <f t="shared" si="3"/>
        <v/>
      </c>
      <c r="J23" s="1">
        <f t="shared" si="8"/>
        <v>0</v>
      </c>
      <c r="M23" s="5" t="str">
        <f t="shared" si="4"/>
        <v/>
      </c>
    </row>
    <row r="24" spans="1:17" x14ac:dyDescent="0.25">
      <c r="B24" s="11"/>
      <c r="C24" s="6"/>
      <c r="D24" s="6"/>
      <c r="E24" s="6"/>
      <c r="F24" s="5" t="str">
        <f t="shared" si="10"/>
        <v>0</v>
      </c>
      <c r="G24" s="8">
        <f t="shared" si="2"/>
        <v>0</v>
      </c>
      <c r="H24" s="5" t="str">
        <f t="shared" si="9"/>
        <v/>
      </c>
      <c r="I24" s="5" t="str">
        <f t="shared" ref="I24:I32" si="11">IF(AND(B24="f",C24&lt;&gt;"",D24&lt;&gt;""),(D24-C24)*2,IF(AND(B24="d",C24&lt;&gt;$R$2,D24&lt;&gt;$S$2),(D24-C24)-($S$2-$R$2),IF(AND(B24="a",C24&lt;&gt;$R$3,D24&lt;&gt;$S$3),(D24-C24)-($S$3-$R$3),IF(AND(C24&lt;&gt;$R$2,D24=$S$2),(D24-C24)-($S$2-$R$2),IF(AND(C24=$R$2,D24&lt;&gt;$S$2),(D24-C24)-($S$2-$R$2),IF(AND(C24&lt;&gt;$R$3,D24=$S$3),(D24-C24)-($S$3-$R$3),IF(AND(C24=$R$3,D24&lt;&gt;$S$3),(D24-C24)-($S$3-$R$3),"")))))))</f>
        <v/>
      </c>
      <c r="J24" s="1">
        <f t="shared" si="8"/>
        <v>0</v>
      </c>
    </row>
    <row r="25" spans="1:17" x14ac:dyDescent="0.25">
      <c r="B25" s="11"/>
      <c r="C25" s="6"/>
      <c r="D25" s="6"/>
      <c r="E25" s="6"/>
      <c r="F25" s="5" t="str">
        <f t="shared" si="10"/>
        <v>0</v>
      </c>
      <c r="G25" s="8">
        <f t="shared" si="2"/>
        <v>0</v>
      </c>
      <c r="H25" s="5" t="str">
        <f t="shared" si="9"/>
        <v/>
      </c>
      <c r="I25" s="5" t="str">
        <f t="shared" si="11"/>
        <v/>
      </c>
      <c r="J25" s="1">
        <f t="shared" si="8"/>
        <v>0</v>
      </c>
    </row>
    <row r="26" spans="1:17" x14ac:dyDescent="0.25">
      <c r="B26" s="11"/>
      <c r="C26" s="6"/>
      <c r="D26" s="6"/>
      <c r="E26" s="6"/>
      <c r="F26" s="5" t="str">
        <f t="shared" ref="F26:F31" si="12">IF(OR(C26="",D26=""),"",D26-C26)</f>
        <v/>
      </c>
      <c r="G26" s="8">
        <f t="shared" si="2"/>
        <v>0</v>
      </c>
      <c r="H26" s="5" t="str">
        <f t="shared" si="9"/>
        <v/>
      </c>
      <c r="I26" s="5" t="str">
        <f t="shared" si="11"/>
        <v/>
      </c>
      <c r="J26" s="1">
        <f t="shared" si="8"/>
        <v>0</v>
      </c>
      <c r="Q26" s="1" t="s">
        <v>28</v>
      </c>
    </row>
    <row r="27" spans="1:17" x14ac:dyDescent="0.25">
      <c r="B27" s="11"/>
      <c r="C27" s="6"/>
      <c r="D27" s="6"/>
      <c r="E27" s="6"/>
      <c r="F27" s="5" t="str">
        <f t="shared" si="12"/>
        <v/>
      </c>
      <c r="G27" s="8">
        <f t="shared" si="2"/>
        <v>0</v>
      </c>
      <c r="H27" s="5" t="str">
        <f t="shared" si="9"/>
        <v/>
      </c>
      <c r="I27" s="5" t="str">
        <f t="shared" si="11"/>
        <v/>
      </c>
      <c r="J27" s="1">
        <f t="shared" si="8"/>
        <v>0</v>
      </c>
    </row>
    <row r="28" spans="1:17" x14ac:dyDescent="0.25">
      <c r="B28" s="11"/>
      <c r="C28" s="6"/>
      <c r="D28" s="6"/>
      <c r="E28" s="6"/>
      <c r="F28" s="5" t="str">
        <f t="shared" si="12"/>
        <v/>
      </c>
      <c r="G28" s="8">
        <f t="shared" si="2"/>
        <v>0</v>
      </c>
      <c r="H28" s="5" t="str">
        <f t="shared" si="9"/>
        <v/>
      </c>
      <c r="I28" s="5" t="str">
        <f t="shared" si="11"/>
        <v/>
      </c>
      <c r="J28" s="1">
        <f t="shared" si="8"/>
        <v>0</v>
      </c>
    </row>
    <row r="29" spans="1:17" x14ac:dyDescent="0.25">
      <c r="B29" s="11"/>
      <c r="C29" s="6"/>
      <c r="D29" s="6"/>
      <c r="E29" s="6"/>
      <c r="F29" s="5" t="str">
        <f t="shared" si="12"/>
        <v/>
      </c>
      <c r="G29" s="8">
        <f t="shared" si="2"/>
        <v>0</v>
      </c>
      <c r="H29" s="5" t="str">
        <f t="shared" si="9"/>
        <v/>
      </c>
      <c r="I29" s="5" t="str">
        <f t="shared" si="11"/>
        <v/>
      </c>
      <c r="J29" s="1">
        <f t="shared" si="8"/>
        <v>0</v>
      </c>
    </row>
    <row r="30" spans="1:17" x14ac:dyDescent="0.25">
      <c r="B30" s="12"/>
      <c r="C30" s="6"/>
      <c r="D30" s="6"/>
      <c r="E30" s="6"/>
      <c r="F30" s="5" t="str">
        <f t="shared" si="12"/>
        <v/>
      </c>
      <c r="G30" s="8">
        <f t="shared" si="2"/>
        <v>0</v>
      </c>
      <c r="H30" s="5" t="str">
        <f t="shared" si="9"/>
        <v/>
      </c>
      <c r="I30" s="5" t="str">
        <f t="shared" si="11"/>
        <v/>
      </c>
      <c r="J30" s="1">
        <f t="shared" si="8"/>
        <v>0</v>
      </c>
    </row>
    <row r="31" spans="1:17" x14ac:dyDescent="0.25">
      <c r="B31" s="12"/>
      <c r="C31" s="6" t="str">
        <f>IF([1]beregning!K31="","",[1]beregning!K31)</f>
        <v/>
      </c>
      <c r="D31" s="6" t="str">
        <f>IF([1]beregning!L31="","",[1]beregning!L31)</f>
        <v/>
      </c>
      <c r="E31" s="6"/>
      <c r="F31" s="5" t="str">
        <f t="shared" si="12"/>
        <v/>
      </c>
      <c r="G31" s="8">
        <f t="shared" si="2"/>
        <v>0</v>
      </c>
      <c r="H31" s="5" t="str">
        <f t="shared" si="9"/>
        <v/>
      </c>
      <c r="I31" s="5" t="str">
        <f t="shared" si="11"/>
        <v/>
      </c>
      <c r="J31" s="1">
        <f t="shared" si="8"/>
        <v>0</v>
      </c>
    </row>
    <row r="32" spans="1:17" x14ac:dyDescent="0.25">
      <c r="B32" s="12"/>
      <c r="C32" s="6" t="str">
        <f>IF([1]beregning!K32="","",[1]beregning!K32)</f>
        <v/>
      </c>
      <c r="D32" s="6" t="str">
        <f>IF([1]beregning!L32="","",[1]beregning!L32)</f>
        <v/>
      </c>
      <c r="E32" s="6"/>
      <c r="G32" s="8">
        <f t="shared" si="2"/>
        <v>0</v>
      </c>
      <c r="H32" s="5" t="str">
        <f t="shared" si="9"/>
        <v/>
      </c>
      <c r="I32" s="5" t="str">
        <f t="shared" si="11"/>
        <v/>
      </c>
      <c r="J32" s="1">
        <f t="shared" si="8"/>
        <v>0</v>
      </c>
    </row>
    <row r="33" spans="3:16" x14ac:dyDescent="0.25">
      <c r="C33" s="5"/>
      <c r="D33" s="5"/>
      <c r="E33" s="5"/>
      <c r="F33" s="5"/>
      <c r="G33" s="8">
        <f>SUM(G2:G32)</f>
        <v>0</v>
      </c>
      <c r="H33" s="5">
        <f>SUM(H2:H32)</f>
        <v>0</v>
      </c>
      <c r="I33" s="5">
        <f>SUM(I2:I32)</f>
        <v>0</v>
      </c>
      <c r="J33" s="8">
        <f>SUM(J2:J32)</f>
        <v>0</v>
      </c>
      <c r="N33" s="5"/>
      <c r="P33" s="5"/>
    </row>
  </sheetData>
  <conditionalFormatting sqref="B2:B22">
    <cfRule type="containsText" dxfId="0" priority="1" operator="containsText" text="d">
      <formula>NOT(ISERROR(SEARCH("d",B2)))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4</vt:i4>
      </vt:variant>
    </vt:vector>
  </HeadingPairs>
  <TitlesOfParts>
    <vt:vector size="5" baseType="lpstr">
      <vt:lpstr>2016</vt:lpstr>
      <vt:lpstr>Fdage</vt:lpstr>
      <vt:lpstr>Hdage</vt:lpstr>
      <vt:lpstr>HVdag</vt:lpstr>
      <vt:lpstr>syg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</dc:creator>
  <cp:lastModifiedBy>Lars</cp:lastModifiedBy>
  <dcterms:created xsi:type="dcterms:W3CDTF">2016-12-01T11:24:13Z</dcterms:created>
  <dcterms:modified xsi:type="dcterms:W3CDTF">2016-12-02T07:28:09Z</dcterms:modified>
</cp:coreProperties>
</file>