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codeName="Denne_projektmappe"/>
  <bookViews>
    <workbookView showSheetTabs="0" xWindow="0" yWindow="0" windowWidth="28800" windowHeight="11610" activeTab="1"/>
  </bookViews>
  <sheets>
    <sheet name="   " sheetId="1" r:id="rId1"/>
    <sheet name="  " sheetId="3" r:id="rId2"/>
    <sheet name=" " sheetId="2" state="veryHidden" r:id="rId3"/>
  </sheets>
  <definedNames>
    <definedName name="Datakilde">'  '!$A$16:$A$20</definedName>
    <definedName name="Datakilde1">'  '!$A$15:$A$20</definedName>
    <definedName name="Måneder" localSheetId="0">' '!$F$2:$F$13</definedName>
    <definedName name="_xlnm.Print_Area" localSheetId="0">'   '!$B$5:$Y$79</definedName>
    <definedName name="Aarogmaaned" localSheetId="0">'   '!$B$7:$Y$7</definedName>
  </definedNames>
  <calcPr calcId="171027"/>
</workbook>
</file>

<file path=xl/calcChain.xml><?xml version="1.0" encoding="utf-8"?>
<calcChain xmlns="http://schemas.openxmlformats.org/spreadsheetml/2006/main">
  <c r="D9" i="1" l="1"/>
  <c r="H41" i="1"/>
  <c r="D4" i="1" l="1"/>
  <c r="C9" i="1" s="1"/>
  <c r="B8" i="1" l="1"/>
  <c r="B35" i="2" l="1"/>
  <c r="C35" i="2" l="1"/>
  <c r="A17" i="2" s="1"/>
  <c r="A2" i="2"/>
  <c r="B37" i="2"/>
  <c r="A12" i="2"/>
  <c r="B38" i="2"/>
  <c r="A15" i="2"/>
  <c r="B41" i="2"/>
  <c r="B43" i="2" s="1"/>
  <c r="B45" i="2" s="1"/>
  <c r="B36" i="2"/>
  <c r="A13" i="2"/>
  <c r="A14" i="2" s="1"/>
  <c r="H3" i="1"/>
  <c r="C41" i="2" l="1"/>
  <c r="C42" i="2" s="1"/>
  <c r="A30" i="2"/>
  <c r="A28" i="2"/>
  <c r="A29" i="2" s="1"/>
  <c r="C38" i="2"/>
  <c r="C37" i="2"/>
  <c r="A27" i="2"/>
  <c r="C36" i="2"/>
  <c r="B42" i="2"/>
  <c r="B44" i="2" s="1"/>
  <c r="B39" i="2" s="1"/>
  <c r="H4" i="1"/>
  <c r="G9" i="1" s="1"/>
  <c r="F9" i="1" s="1"/>
  <c r="I9" i="1" s="1"/>
  <c r="C43" i="2" l="1"/>
  <c r="C45" i="2" s="1"/>
  <c r="G10" i="1"/>
  <c r="F10" i="1" s="1"/>
  <c r="I10" i="1" s="1"/>
  <c r="B40" i="2"/>
  <c r="A6" i="2" s="1"/>
  <c r="L4" i="1"/>
  <c r="P4" i="1" s="1"/>
  <c r="L3" i="1"/>
  <c r="F8" i="1"/>
  <c r="C44" i="2" l="1"/>
  <c r="C39" i="2" s="1"/>
  <c r="C40" i="2" s="1"/>
  <c r="A7" i="2"/>
  <c r="A3" i="2"/>
  <c r="G11" i="1"/>
  <c r="F11" i="1" s="1"/>
  <c r="I11" i="1" s="1"/>
  <c r="K9" i="1"/>
  <c r="J9" i="1" s="1"/>
  <c r="M9" i="1" s="1"/>
  <c r="A4" i="2"/>
  <c r="A8" i="2"/>
  <c r="A9" i="2" s="1"/>
  <c r="A10" i="2" s="1"/>
  <c r="A5" i="2"/>
  <c r="J8" i="1"/>
  <c r="P3" i="1"/>
  <c r="O9" i="1" s="1"/>
  <c r="N8" i="1"/>
  <c r="T4" i="1"/>
  <c r="B9" i="1"/>
  <c r="E9" i="1" s="1"/>
  <c r="A11" i="2" l="1"/>
  <c r="B11" i="2" s="1"/>
  <c r="B10" i="2"/>
  <c r="A21" i="2"/>
  <c r="A18" i="2" s="1"/>
  <c r="K10" i="1"/>
  <c r="J10" i="1" s="1"/>
  <c r="M10" i="1" s="1"/>
  <c r="G12" i="1"/>
  <c r="F12" i="1" s="1"/>
  <c r="I12" i="1" s="1"/>
  <c r="O10" i="1"/>
  <c r="N9" i="1"/>
  <c r="Q9" i="1" s="1"/>
  <c r="T3" i="1"/>
  <c r="S9" i="1" s="1"/>
  <c r="R8" i="1"/>
  <c r="X4" i="1"/>
  <c r="C10" i="1"/>
  <c r="A22" i="2" l="1"/>
  <c r="H10" i="1" s="1"/>
  <c r="K11" i="1"/>
  <c r="K12" i="1" s="1"/>
  <c r="A23" i="2"/>
  <c r="A24" i="2" s="1"/>
  <c r="A25" i="2" s="1"/>
  <c r="A26" i="2" s="1"/>
  <c r="B26" i="2" s="1"/>
  <c r="A20" i="2"/>
  <c r="A19" i="2"/>
  <c r="G13" i="1"/>
  <c r="N10" i="1"/>
  <c r="Q10" i="1" s="1"/>
  <c r="O11" i="1"/>
  <c r="B10" i="1"/>
  <c r="E10" i="1" s="1"/>
  <c r="R9" i="1"/>
  <c r="X3" i="1"/>
  <c r="W9" i="1" s="1"/>
  <c r="V8" i="1"/>
  <c r="D42" i="1"/>
  <c r="C11" i="1"/>
  <c r="P10" i="1" l="1"/>
  <c r="H13" i="1"/>
  <c r="D10" i="1"/>
  <c r="L10" i="1"/>
  <c r="P9" i="1"/>
  <c r="D11" i="1"/>
  <c r="J11" i="1"/>
  <c r="M11" i="1" s="1"/>
  <c r="H9" i="1"/>
  <c r="L11" i="1"/>
  <c r="L9" i="1"/>
  <c r="H11" i="1"/>
  <c r="T9" i="1"/>
  <c r="H12" i="1"/>
  <c r="G14" i="1"/>
  <c r="H14" i="1" s="1"/>
  <c r="F13" i="1"/>
  <c r="I13" i="1" s="1"/>
  <c r="L12" i="1"/>
  <c r="K13" i="1"/>
  <c r="J12" i="1"/>
  <c r="M12" i="1" s="1"/>
  <c r="P11" i="1"/>
  <c r="N11" i="1"/>
  <c r="Q11" i="1" s="1"/>
  <c r="O12" i="1"/>
  <c r="X9" i="1"/>
  <c r="B11" i="1"/>
  <c r="E11" i="1" s="1"/>
  <c r="R5" i="1"/>
  <c r="D41" i="1"/>
  <c r="C47" i="1" s="1"/>
  <c r="V9" i="1"/>
  <c r="H42" i="1"/>
  <c r="B46" i="1"/>
  <c r="C12" i="1"/>
  <c r="D12" i="1" s="1"/>
  <c r="F14" i="1" l="1"/>
  <c r="I14" i="1" s="1"/>
  <c r="G15" i="1"/>
  <c r="G16" i="1" s="1"/>
  <c r="L13" i="1"/>
  <c r="J13" i="1"/>
  <c r="M13" i="1" s="1"/>
  <c r="K14" i="1"/>
  <c r="P12" i="1"/>
  <c r="N12" i="1"/>
  <c r="Q12" i="1" s="1"/>
  <c r="O13" i="1"/>
  <c r="D47" i="1"/>
  <c r="B12" i="1"/>
  <c r="E12" i="1" s="1"/>
  <c r="G47" i="1"/>
  <c r="F46" i="1"/>
  <c r="L42" i="1"/>
  <c r="B47" i="1"/>
  <c r="E47" i="1" s="1"/>
  <c r="C48" i="1"/>
  <c r="D48" i="1" s="1"/>
  <c r="C13" i="1"/>
  <c r="D13" i="1" s="1"/>
  <c r="F15" i="1" l="1"/>
  <c r="I15" i="1" s="1"/>
  <c r="H15" i="1"/>
  <c r="L14" i="1"/>
  <c r="K15" i="1"/>
  <c r="J14" i="1"/>
  <c r="M14" i="1" s="1"/>
  <c r="F16" i="1"/>
  <c r="I16" i="1" s="1"/>
  <c r="H16" i="1"/>
  <c r="G17" i="1"/>
  <c r="P13" i="1"/>
  <c r="N13" i="1"/>
  <c r="Q13" i="1" s="1"/>
  <c r="O14" i="1"/>
  <c r="H47" i="1"/>
  <c r="C14" i="1"/>
  <c r="D14" i="1" s="1"/>
  <c r="L41" i="1"/>
  <c r="P41" i="1" s="1"/>
  <c r="C49" i="1"/>
  <c r="B48" i="1"/>
  <c r="E48" i="1" s="1"/>
  <c r="J46" i="1"/>
  <c r="P42" i="1"/>
  <c r="F47" i="1"/>
  <c r="G48" i="1"/>
  <c r="H48" i="1" s="1"/>
  <c r="B13" i="1"/>
  <c r="E13" i="1" s="1"/>
  <c r="U9" i="1"/>
  <c r="S10" i="1"/>
  <c r="F17" i="1" l="1"/>
  <c r="I17" i="1" s="1"/>
  <c r="G18" i="1"/>
  <c r="H17" i="1"/>
  <c r="L15" i="1"/>
  <c r="J15" i="1"/>
  <c r="M15" i="1" s="1"/>
  <c r="K16" i="1"/>
  <c r="N14" i="1"/>
  <c r="Q14" i="1" s="1"/>
  <c r="O15" i="1"/>
  <c r="P14" i="1"/>
  <c r="T10" i="1"/>
  <c r="D49" i="1"/>
  <c r="I47" i="1"/>
  <c r="C15" i="1"/>
  <c r="D15" i="1" s="1"/>
  <c r="B14" i="1"/>
  <c r="E14" i="1" s="1"/>
  <c r="K47" i="1"/>
  <c r="T41" i="1"/>
  <c r="O47" i="1"/>
  <c r="G49" i="1"/>
  <c r="H49" i="1" s="1"/>
  <c r="F48" i="1"/>
  <c r="I48" i="1" s="1"/>
  <c r="N46" i="1"/>
  <c r="T42" i="1"/>
  <c r="B49" i="1"/>
  <c r="E49" i="1" s="1"/>
  <c r="C50" i="1"/>
  <c r="D50" i="1" s="1"/>
  <c r="Y9" i="1"/>
  <c r="W10" i="1"/>
  <c r="R10" i="1"/>
  <c r="U10" i="1" s="1"/>
  <c r="S11" i="1"/>
  <c r="T11" i="1" s="1"/>
  <c r="N15" i="1" l="1"/>
  <c r="Q15" i="1" s="1"/>
  <c r="O16" i="1"/>
  <c r="P15" i="1"/>
  <c r="L16" i="1"/>
  <c r="K17" i="1"/>
  <c r="J16" i="1"/>
  <c r="M16" i="1" s="1"/>
  <c r="F18" i="1"/>
  <c r="I18" i="1" s="1"/>
  <c r="H18" i="1"/>
  <c r="G19" i="1"/>
  <c r="L47" i="1"/>
  <c r="P47" i="1"/>
  <c r="X10" i="1"/>
  <c r="J47" i="1"/>
  <c r="M47" i="1" s="1"/>
  <c r="C16" i="1"/>
  <c r="D16" i="1" s="1"/>
  <c r="X41" i="1"/>
  <c r="K48" i="1"/>
  <c r="L48" i="1" s="1"/>
  <c r="B15" i="1"/>
  <c r="E15" i="1" s="1"/>
  <c r="S47" i="1"/>
  <c r="X42" i="1"/>
  <c r="R46" i="1"/>
  <c r="F49" i="1"/>
  <c r="I49" i="1" s="1"/>
  <c r="G50" i="1"/>
  <c r="H50" i="1" s="1"/>
  <c r="C51" i="1"/>
  <c r="D51" i="1" s="1"/>
  <c r="B50" i="1"/>
  <c r="E50" i="1" s="1"/>
  <c r="N47" i="1"/>
  <c r="O48" i="1"/>
  <c r="P48" i="1" s="1"/>
  <c r="S12" i="1"/>
  <c r="T12" i="1" s="1"/>
  <c r="R11" i="1"/>
  <c r="U11" i="1" s="1"/>
  <c r="W11" i="1"/>
  <c r="X11" i="1" s="1"/>
  <c r="V10" i="1"/>
  <c r="Y10" i="1" s="1"/>
  <c r="O17" i="1" l="1"/>
  <c r="P16" i="1"/>
  <c r="N16" i="1"/>
  <c r="Q16" i="1" s="1"/>
  <c r="F19" i="1"/>
  <c r="I19" i="1" s="1"/>
  <c r="G20" i="1"/>
  <c r="H19" i="1"/>
  <c r="L17" i="1"/>
  <c r="J17" i="1"/>
  <c r="M17" i="1" s="1"/>
  <c r="K18" i="1"/>
  <c r="T47" i="1"/>
  <c r="W47" i="1"/>
  <c r="B16" i="1"/>
  <c r="E16" i="1" s="1"/>
  <c r="C17" i="1"/>
  <c r="D17" i="1" s="1"/>
  <c r="Q47" i="1"/>
  <c r="J48" i="1"/>
  <c r="M48" i="1" s="1"/>
  <c r="K49" i="1"/>
  <c r="B51" i="1"/>
  <c r="E51" i="1" s="1"/>
  <c r="C52" i="1"/>
  <c r="D52" i="1" s="1"/>
  <c r="R47" i="1"/>
  <c r="U47" i="1" s="1"/>
  <c r="S48" i="1"/>
  <c r="T48" i="1" s="1"/>
  <c r="O49" i="1"/>
  <c r="P49" i="1" s="1"/>
  <c r="N48" i="1"/>
  <c r="Q48" i="1" s="1"/>
  <c r="F50" i="1"/>
  <c r="I50" i="1" s="1"/>
  <c r="G51" i="1"/>
  <c r="H51" i="1" s="1"/>
  <c r="V46" i="1"/>
  <c r="V11" i="1"/>
  <c r="Y11" i="1" s="1"/>
  <c r="W12" i="1"/>
  <c r="X12" i="1" s="1"/>
  <c r="R12" i="1"/>
  <c r="U12" i="1" s="1"/>
  <c r="S13" i="1"/>
  <c r="T13" i="1" s="1"/>
  <c r="L18" i="1" l="1"/>
  <c r="K19" i="1"/>
  <c r="J18" i="1"/>
  <c r="M18" i="1" s="1"/>
  <c r="F20" i="1"/>
  <c r="I20" i="1" s="1"/>
  <c r="H20" i="1"/>
  <c r="G21" i="1"/>
  <c r="P17" i="1"/>
  <c r="N17" i="1"/>
  <c r="Q17" i="1" s="1"/>
  <c r="O18" i="1"/>
  <c r="X47" i="1"/>
  <c r="K50" i="1"/>
  <c r="L50" i="1" s="1"/>
  <c r="L49" i="1"/>
  <c r="C18" i="1"/>
  <c r="D18" i="1" s="1"/>
  <c r="R43" i="1"/>
  <c r="J49" i="1"/>
  <c r="M49" i="1" s="1"/>
  <c r="B17" i="1"/>
  <c r="E17" i="1" s="1"/>
  <c r="V47" i="1"/>
  <c r="W48" i="1"/>
  <c r="X48" i="1" s="1"/>
  <c r="O50" i="1"/>
  <c r="N49" i="1"/>
  <c r="Q49" i="1" s="1"/>
  <c r="G52" i="1"/>
  <c r="F51" i="1"/>
  <c r="I51" i="1" s="1"/>
  <c r="S49" i="1"/>
  <c r="R48" i="1"/>
  <c r="U48" i="1" s="1"/>
  <c r="C53" i="1"/>
  <c r="D53" i="1" s="1"/>
  <c r="B52" i="1"/>
  <c r="E52" i="1" s="1"/>
  <c r="S14" i="1"/>
  <c r="T14" i="1" s="1"/>
  <c r="R13" i="1"/>
  <c r="U13" i="1" s="1"/>
  <c r="W13" i="1"/>
  <c r="X13" i="1" s="1"/>
  <c r="V12" i="1"/>
  <c r="Y12" i="1" s="1"/>
  <c r="L19" i="1" l="1"/>
  <c r="J19" i="1"/>
  <c r="M19" i="1" s="1"/>
  <c r="K20" i="1"/>
  <c r="N18" i="1"/>
  <c r="Q18" i="1" s="1"/>
  <c r="O19" i="1"/>
  <c r="P18" i="1"/>
  <c r="F21" i="1"/>
  <c r="I21" i="1" s="1"/>
  <c r="G22" i="1"/>
  <c r="H21" i="1"/>
  <c r="K51" i="1"/>
  <c r="L51" i="1" s="1"/>
  <c r="J50" i="1"/>
  <c r="M50" i="1" s="1"/>
  <c r="T49" i="1"/>
  <c r="H52" i="1"/>
  <c r="P50" i="1"/>
  <c r="B18" i="1"/>
  <c r="E18" i="1" s="1"/>
  <c r="C19" i="1"/>
  <c r="D19" i="1" s="1"/>
  <c r="Y47" i="1"/>
  <c r="J51" i="1"/>
  <c r="M51" i="1" s="1"/>
  <c r="W49" i="1"/>
  <c r="X49" i="1" s="1"/>
  <c r="V48" i="1"/>
  <c r="Y48" i="1" s="1"/>
  <c r="C54" i="1"/>
  <c r="D54" i="1" s="1"/>
  <c r="B53" i="1"/>
  <c r="E53" i="1" s="1"/>
  <c r="F52" i="1"/>
  <c r="I52" i="1" s="1"/>
  <c r="G53" i="1"/>
  <c r="H53" i="1" s="1"/>
  <c r="N50" i="1"/>
  <c r="Q50" i="1" s="1"/>
  <c r="O51" i="1"/>
  <c r="P51" i="1" s="1"/>
  <c r="R49" i="1"/>
  <c r="U49" i="1" s="1"/>
  <c r="S50" i="1"/>
  <c r="T50" i="1" s="1"/>
  <c r="W14" i="1"/>
  <c r="V13" i="1"/>
  <c r="Y13" i="1" s="1"/>
  <c r="R14" i="1"/>
  <c r="U14" i="1" s="1"/>
  <c r="S15" i="1"/>
  <c r="T15" i="1" s="1"/>
  <c r="F22" i="1" l="1"/>
  <c r="I22" i="1" s="1"/>
  <c r="H22" i="1"/>
  <c r="G23" i="1"/>
  <c r="L20" i="1"/>
  <c r="K21" i="1"/>
  <c r="J20" i="1"/>
  <c r="M20" i="1" s="1"/>
  <c r="P19" i="1"/>
  <c r="N19" i="1"/>
  <c r="Q19" i="1" s="1"/>
  <c r="O20" i="1"/>
  <c r="B19" i="1"/>
  <c r="E19" i="1" s="1"/>
  <c r="K52" i="1"/>
  <c r="L52" i="1" s="1"/>
  <c r="X14" i="1"/>
  <c r="C20" i="1"/>
  <c r="D20" i="1" s="1"/>
  <c r="S51" i="1"/>
  <c r="T51" i="1" s="1"/>
  <c r="R50" i="1"/>
  <c r="U50" i="1" s="1"/>
  <c r="G54" i="1"/>
  <c r="H54" i="1" s="1"/>
  <c r="F53" i="1"/>
  <c r="I53" i="1" s="1"/>
  <c r="V49" i="1"/>
  <c r="Y49" i="1" s="1"/>
  <c r="W50" i="1"/>
  <c r="O52" i="1"/>
  <c r="N51" i="1"/>
  <c r="Q51" i="1" s="1"/>
  <c r="C55" i="1"/>
  <c r="D55" i="1" s="1"/>
  <c r="B54" i="1"/>
  <c r="E54" i="1" s="1"/>
  <c r="R15" i="1"/>
  <c r="U15" i="1" s="1"/>
  <c r="S16" i="1"/>
  <c r="T16" i="1" s="1"/>
  <c r="V14" i="1"/>
  <c r="Y14" i="1" s="1"/>
  <c r="W15" i="1"/>
  <c r="X15" i="1" s="1"/>
  <c r="P20" i="1" l="1"/>
  <c r="N20" i="1"/>
  <c r="Q20" i="1" s="1"/>
  <c r="O21" i="1"/>
  <c r="L21" i="1"/>
  <c r="J21" i="1"/>
  <c r="M21" i="1" s="1"/>
  <c r="K22" i="1"/>
  <c r="F23" i="1"/>
  <c r="I23" i="1" s="1"/>
  <c r="G24" i="1"/>
  <c r="H23" i="1"/>
  <c r="J52" i="1"/>
  <c r="M52" i="1" s="1"/>
  <c r="C21" i="1"/>
  <c r="D21" i="1" s="1"/>
  <c r="K53" i="1"/>
  <c r="L53" i="1" s="1"/>
  <c r="P52" i="1"/>
  <c r="B20" i="1"/>
  <c r="E20" i="1" s="1"/>
  <c r="X50" i="1"/>
  <c r="C56" i="1"/>
  <c r="D56" i="1" s="1"/>
  <c r="B55" i="1"/>
  <c r="E55" i="1" s="1"/>
  <c r="N52" i="1"/>
  <c r="Q52" i="1" s="1"/>
  <c r="O53" i="1"/>
  <c r="P53" i="1" s="1"/>
  <c r="F54" i="1"/>
  <c r="I54" i="1" s="1"/>
  <c r="G55" i="1"/>
  <c r="H55" i="1" s="1"/>
  <c r="V50" i="1"/>
  <c r="Y50" i="1" s="1"/>
  <c r="W51" i="1"/>
  <c r="X51" i="1" s="1"/>
  <c r="J53" i="1"/>
  <c r="M53" i="1" s="1"/>
  <c r="R51" i="1"/>
  <c r="U51" i="1" s="1"/>
  <c r="S52" i="1"/>
  <c r="T52" i="1" s="1"/>
  <c r="W16" i="1"/>
  <c r="X16" i="1" s="1"/>
  <c r="V15" i="1"/>
  <c r="Y15" i="1" s="1"/>
  <c r="R16" i="1"/>
  <c r="U16" i="1" s="1"/>
  <c r="S17" i="1"/>
  <c r="T17" i="1" s="1"/>
  <c r="B21" i="1"/>
  <c r="E21" i="1" s="1"/>
  <c r="C22" i="1" l="1"/>
  <c r="D22" i="1" s="1"/>
  <c r="L22" i="1"/>
  <c r="K23" i="1"/>
  <c r="J22" i="1"/>
  <c r="M22" i="1" s="1"/>
  <c r="F24" i="1"/>
  <c r="I24" i="1" s="1"/>
  <c r="H24" i="1"/>
  <c r="G25" i="1"/>
  <c r="P21" i="1"/>
  <c r="N21" i="1"/>
  <c r="Q21" i="1" s="1"/>
  <c r="O22" i="1"/>
  <c r="K54" i="1"/>
  <c r="L54" i="1" s="1"/>
  <c r="S53" i="1"/>
  <c r="T53" i="1" s="1"/>
  <c r="R52" i="1"/>
  <c r="U52" i="1" s="1"/>
  <c r="V51" i="1"/>
  <c r="Y51" i="1" s="1"/>
  <c r="W52" i="1"/>
  <c r="X52" i="1" s="1"/>
  <c r="O54" i="1"/>
  <c r="P54" i="1" s="1"/>
  <c r="N53" i="1"/>
  <c r="Q53" i="1" s="1"/>
  <c r="G56" i="1"/>
  <c r="H56" i="1" s="1"/>
  <c r="F55" i="1"/>
  <c r="I55" i="1" s="1"/>
  <c r="C57" i="1"/>
  <c r="D57" i="1" s="1"/>
  <c r="B56" i="1"/>
  <c r="E56" i="1" s="1"/>
  <c r="W17" i="1"/>
  <c r="X17" i="1" s="1"/>
  <c r="V16" i="1"/>
  <c r="Y16" i="1" s="1"/>
  <c r="R17" i="1"/>
  <c r="U17" i="1" s="1"/>
  <c r="S18" i="1"/>
  <c r="T18" i="1" s="1"/>
  <c r="C23" i="1" l="1"/>
  <c r="D23" i="1" s="1"/>
  <c r="B22" i="1"/>
  <c r="E22" i="1" s="1"/>
  <c r="F25" i="1"/>
  <c r="I25" i="1" s="1"/>
  <c r="G26" i="1"/>
  <c r="H25" i="1"/>
  <c r="L23" i="1"/>
  <c r="J23" i="1"/>
  <c r="M23" i="1" s="1"/>
  <c r="K24" i="1"/>
  <c r="P22" i="1"/>
  <c r="N22" i="1"/>
  <c r="Q22" i="1" s="1"/>
  <c r="O23" i="1"/>
  <c r="K55" i="1"/>
  <c r="L55" i="1" s="1"/>
  <c r="J54" i="1"/>
  <c r="M54" i="1" s="1"/>
  <c r="W53" i="1"/>
  <c r="V52" i="1"/>
  <c r="Y52" i="1" s="1"/>
  <c r="C58" i="1"/>
  <c r="D58" i="1" s="1"/>
  <c r="B57" i="1"/>
  <c r="E57" i="1" s="1"/>
  <c r="F56" i="1"/>
  <c r="I56" i="1" s="1"/>
  <c r="G57" i="1"/>
  <c r="H57" i="1" s="1"/>
  <c r="N54" i="1"/>
  <c r="Q54" i="1" s="1"/>
  <c r="O55" i="1"/>
  <c r="P55" i="1" s="1"/>
  <c r="S54" i="1"/>
  <c r="T54" i="1" s="1"/>
  <c r="R53" i="1"/>
  <c r="U53" i="1" s="1"/>
  <c r="V17" i="1"/>
  <c r="Y17" i="1" s="1"/>
  <c r="W18" i="1"/>
  <c r="X18" i="1" s="1"/>
  <c r="R18" i="1"/>
  <c r="U18" i="1" s="1"/>
  <c r="S19" i="1"/>
  <c r="T19" i="1" s="1"/>
  <c r="B23" i="1" l="1"/>
  <c r="E23" i="1" s="1"/>
  <c r="C24" i="1"/>
  <c r="D24" i="1" s="1"/>
  <c r="L24" i="1"/>
  <c r="K25" i="1"/>
  <c r="J24" i="1"/>
  <c r="M24" i="1" s="1"/>
  <c r="F26" i="1"/>
  <c r="I26" i="1" s="1"/>
  <c r="H26" i="1"/>
  <c r="G27" i="1"/>
  <c r="P23" i="1"/>
  <c r="N23" i="1"/>
  <c r="Q23" i="1" s="1"/>
  <c r="O24" i="1"/>
  <c r="K56" i="1"/>
  <c r="L56" i="1" s="1"/>
  <c r="J55" i="1"/>
  <c r="M55" i="1" s="1"/>
  <c r="X53" i="1"/>
  <c r="F57" i="1"/>
  <c r="I57" i="1" s="1"/>
  <c r="G58" i="1"/>
  <c r="H58" i="1" s="1"/>
  <c r="S55" i="1"/>
  <c r="T55" i="1" s="1"/>
  <c r="R54" i="1"/>
  <c r="U54" i="1" s="1"/>
  <c r="W54" i="1"/>
  <c r="X54" i="1" s="1"/>
  <c r="V53" i="1"/>
  <c r="Y53" i="1" s="1"/>
  <c r="N55" i="1"/>
  <c r="Q55" i="1" s="1"/>
  <c r="O56" i="1"/>
  <c r="P56" i="1" s="1"/>
  <c r="B58" i="1"/>
  <c r="E58" i="1" s="1"/>
  <c r="C59" i="1"/>
  <c r="D59" i="1" s="1"/>
  <c r="V18" i="1"/>
  <c r="Y18" i="1" s="1"/>
  <c r="W19" i="1"/>
  <c r="X19" i="1" s="1"/>
  <c r="S20" i="1"/>
  <c r="T20" i="1" s="1"/>
  <c r="R19" i="1"/>
  <c r="U19" i="1" s="1"/>
  <c r="C25" i="1"/>
  <c r="D25" i="1" s="1"/>
  <c r="B24" i="1" l="1"/>
  <c r="E24" i="1" s="1"/>
  <c r="F27" i="1"/>
  <c r="I27" i="1" s="1"/>
  <c r="G28" i="1"/>
  <c r="H27" i="1"/>
  <c r="L25" i="1"/>
  <c r="J25" i="1"/>
  <c r="M25" i="1" s="1"/>
  <c r="K26" i="1"/>
  <c r="P24" i="1"/>
  <c r="N24" i="1"/>
  <c r="Q24" i="1" s="1"/>
  <c r="O25" i="1"/>
  <c r="J56" i="1"/>
  <c r="M56" i="1" s="1"/>
  <c r="K57" i="1"/>
  <c r="L57" i="1" s="1"/>
  <c r="C60" i="1"/>
  <c r="D60" i="1" s="1"/>
  <c r="B59" i="1"/>
  <c r="E59" i="1" s="1"/>
  <c r="N56" i="1"/>
  <c r="Q56" i="1" s="1"/>
  <c r="O57" i="1"/>
  <c r="P57" i="1" s="1"/>
  <c r="S56" i="1"/>
  <c r="T56" i="1" s="1"/>
  <c r="R55" i="1"/>
  <c r="U55" i="1" s="1"/>
  <c r="G59" i="1"/>
  <c r="H59" i="1" s="1"/>
  <c r="F58" i="1"/>
  <c r="I58" i="1" s="1"/>
  <c r="V54" i="1"/>
  <c r="Y54" i="1" s="1"/>
  <c r="W55" i="1"/>
  <c r="X55" i="1" s="1"/>
  <c r="W20" i="1"/>
  <c r="X20" i="1" s="1"/>
  <c r="V19" i="1"/>
  <c r="Y19" i="1" s="1"/>
  <c r="R20" i="1"/>
  <c r="U20" i="1" s="1"/>
  <c r="S21" i="1"/>
  <c r="T21" i="1" s="1"/>
  <c r="C26" i="1"/>
  <c r="D26" i="1" s="1"/>
  <c r="B25" i="1"/>
  <c r="E25" i="1" s="1"/>
  <c r="J57" i="1" l="1"/>
  <c r="M57" i="1" s="1"/>
  <c r="L26" i="1"/>
  <c r="K27" i="1"/>
  <c r="J26" i="1"/>
  <c r="M26" i="1" s="1"/>
  <c r="F28" i="1"/>
  <c r="I28" i="1" s="1"/>
  <c r="H28" i="1"/>
  <c r="G29" i="1"/>
  <c r="O26" i="1"/>
  <c r="P25" i="1"/>
  <c r="N25" i="1"/>
  <c r="Q25" i="1" s="1"/>
  <c r="K58" i="1"/>
  <c r="L58" i="1" s="1"/>
  <c r="W56" i="1"/>
  <c r="X56" i="1" s="1"/>
  <c r="V55" i="1"/>
  <c r="Y55" i="1" s="1"/>
  <c r="O58" i="1"/>
  <c r="P58" i="1" s="1"/>
  <c r="N57" i="1"/>
  <c r="Q57" i="1" s="1"/>
  <c r="G60" i="1"/>
  <c r="H60" i="1" s="1"/>
  <c r="F59" i="1"/>
  <c r="I59" i="1" s="1"/>
  <c r="R56" i="1"/>
  <c r="U56" i="1" s="1"/>
  <c r="S57" i="1"/>
  <c r="T57" i="1" s="1"/>
  <c r="B60" i="1"/>
  <c r="E60" i="1" s="1"/>
  <c r="C61" i="1"/>
  <c r="D61" i="1" s="1"/>
  <c r="R21" i="1"/>
  <c r="U21" i="1" s="1"/>
  <c r="S22" i="1"/>
  <c r="T22" i="1" s="1"/>
  <c r="V20" i="1"/>
  <c r="Y20" i="1" s="1"/>
  <c r="W21" i="1"/>
  <c r="X21" i="1" s="1"/>
  <c r="B26" i="1"/>
  <c r="E26" i="1" s="1"/>
  <c r="C27" i="1"/>
  <c r="D27" i="1" s="1"/>
  <c r="P26" i="1" l="1"/>
  <c r="N26" i="1"/>
  <c r="Q26" i="1" s="1"/>
  <c r="O27" i="1"/>
  <c r="K59" i="1"/>
  <c r="L59" i="1" s="1"/>
  <c r="F29" i="1"/>
  <c r="I29" i="1" s="1"/>
  <c r="G30" i="1"/>
  <c r="H29" i="1"/>
  <c r="L27" i="1"/>
  <c r="J27" i="1"/>
  <c r="M27" i="1" s="1"/>
  <c r="K28" i="1"/>
  <c r="J58" i="1"/>
  <c r="M58" i="1" s="1"/>
  <c r="B61" i="1"/>
  <c r="E61" i="1" s="1"/>
  <c r="C62" i="1"/>
  <c r="D62" i="1" s="1"/>
  <c r="O59" i="1"/>
  <c r="P59" i="1" s="1"/>
  <c r="N58" i="1"/>
  <c r="Q58" i="1" s="1"/>
  <c r="S58" i="1"/>
  <c r="T58" i="1" s="1"/>
  <c r="R57" i="1"/>
  <c r="U57" i="1" s="1"/>
  <c r="F60" i="1"/>
  <c r="I60" i="1" s="1"/>
  <c r="G61" i="1"/>
  <c r="H61" i="1" s="1"/>
  <c r="V56" i="1"/>
  <c r="Y56" i="1" s="1"/>
  <c r="W57" i="1"/>
  <c r="X57" i="1" s="1"/>
  <c r="V21" i="1"/>
  <c r="Y21" i="1" s="1"/>
  <c r="W22" i="1"/>
  <c r="X22" i="1" s="1"/>
  <c r="S23" i="1"/>
  <c r="T23" i="1" s="1"/>
  <c r="R22" i="1"/>
  <c r="U22" i="1" s="1"/>
  <c r="B27" i="1"/>
  <c r="E27" i="1" s="1"/>
  <c r="C28" i="1"/>
  <c r="D28" i="1" s="1"/>
  <c r="J59" i="1" l="1"/>
  <c r="M59" i="1" s="1"/>
  <c r="K60" i="1"/>
  <c r="L60" i="1" s="1"/>
  <c r="O28" i="1"/>
  <c r="P27" i="1"/>
  <c r="N27" i="1"/>
  <c r="Q27" i="1" s="1"/>
  <c r="L28" i="1"/>
  <c r="K29" i="1"/>
  <c r="J28" i="1"/>
  <c r="M28" i="1" s="1"/>
  <c r="F30" i="1"/>
  <c r="I30" i="1" s="1"/>
  <c r="H30" i="1"/>
  <c r="G31" i="1"/>
  <c r="V57" i="1"/>
  <c r="Y57" i="1" s="1"/>
  <c r="W58" i="1"/>
  <c r="X58" i="1" s="1"/>
  <c r="R58" i="1"/>
  <c r="U58" i="1" s="1"/>
  <c r="S59" i="1"/>
  <c r="T59" i="1" s="1"/>
  <c r="F61" i="1"/>
  <c r="I61" i="1" s="1"/>
  <c r="G62" i="1"/>
  <c r="H62" i="1" s="1"/>
  <c r="B62" i="1"/>
  <c r="E62" i="1" s="1"/>
  <c r="C63" i="1"/>
  <c r="D63" i="1" s="1"/>
  <c r="N59" i="1"/>
  <c r="Q59" i="1" s="1"/>
  <c r="O60" i="1"/>
  <c r="P60" i="1" s="1"/>
  <c r="R23" i="1"/>
  <c r="U23" i="1" s="1"/>
  <c r="S24" i="1"/>
  <c r="T24" i="1" s="1"/>
  <c r="W23" i="1"/>
  <c r="X23" i="1" s="1"/>
  <c r="V22" i="1"/>
  <c r="Y22" i="1" s="1"/>
  <c r="B28" i="1"/>
  <c r="E28" i="1" s="1"/>
  <c r="C29" i="1"/>
  <c r="D29" i="1" s="1"/>
  <c r="K61" i="1" l="1"/>
  <c r="L61" i="1" s="1"/>
  <c r="J60" i="1"/>
  <c r="M60" i="1" s="1"/>
  <c r="F31" i="1"/>
  <c r="I31" i="1" s="1"/>
  <c r="G32" i="1"/>
  <c r="H31" i="1"/>
  <c r="L29" i="1"/>
  <c r="J29" i="1"/>
  <c r="M29" i="1" s="1"/>
  <c r="K30" i="1"/>
  <c r="O29" i="1"/>
  <c r="P28" i="1"/>
  <c r="N28" i="1"/>
  <c r="Q28" i="1" s="1"/>
  <c r="O61" i="1"/>
  <c r="P61" i="1" s="1"/>
  <c r="N60" i="1"/>
  <c r="Q60" i="1" s="1"/>
  <c r="F62" i="1"/>
  <c r="I62" i="1" s="1"/>
  <c r="G63" i="1"/>
  <c r="H63" i="1" s="1"/>
  <c r="C64" i="1"/>
  <c r="D64" i="1" s="1"/>
  <c r="B63" i="1"/>
  <c r="E63" i="1" s="1"/>
  <c r="R59" i="1"/>
  <c r="U59" i="1" s="1"/>
  <c r="S60" i="1"/>
  <c r="T60" i="1" s="1"/>
  <c r="W59" i="1"/>
  <c r="X59" i="1" s="1"/>
  <c r="V58" i="1"/>
  <c r="Y58" i="1" s="1"/>
  <c r="R24" i="1"/>
  <c r="U24" i="1" s="1"/>
  <c r="S25" i="1"/>
  <c r="T25" i="1" s="1"/>
  <c r="V23" i="1"/>
  <c r="Y23" i="1" s="1"/>
  <c r="W24" i="1"/>
  <c r="X24" i="1" s="1"/>
  <c r="B29" i="1"/>
  <c r="E29" i="1" s="1"/>
  <c r="C30" i="1"/>
  <c r="D30" i="1" s="1"/>
  <c r="J61" i="1" l="1"/>
  <c r="M61" i="1" s="1"/>
  <c r="K62" i="1"/>
  <c r="L62" i="1" s="1"/>
  <c r="P29" i="1"/>
  <c r="N29" i="1"/>
  <c r="Q29" i="1" s="1"/>
  <c r="O30" i="1"/>
  <c r="L30" i="1"/>
  <c r="K31" i="1"/>
  <c r="J30" i="1"/>
  <c r="M30" i="1" s="1"/>
  <c r="F32" i="1"/>
  <c r="I32" i="1" s="1"/>
  <c r="H32" i="1"/>
  <c r="G33" i="1"/>
  <c r="F63" i="1"/>
  <c r="I63" i="1" s="1"/>
  <c r="G64" i="1"/>
  <c r="H64" i="1" s="1"/>
  <c r="W60" i="1"/>
  <c r="X60" i="1" s="1"/>
  <c r="V59" i="1"/>
  <c r="Y59" i="1" s="1"/>
  <c r="B64" i="1"/>
  <c r="E64" i="1" s="1"/>
  <c r="C65" i="1"/>
  <c r="D65" i="1" s="1"/>
  <c r="R60" i="1"/>
  <c r="U60" i="1" s="1"/>
  <c r="S61" i="1"/>
  <c r="T61" i="1" s="1"/>
  <c r="O62" i="1"/>
  <c r="P62" i="1" s="1"/>
  <c r="N61" i="1"/>
  <c r="Q61" i="1" s="1"/>
  <c r="V24" i="1"/>
  <c r="Y24" i="1" s="1"/>
  <c r="W25" i="1"/>
  <c r="X25" i="1" s="1"/>
  <c r="R25" i="1"/>
  <c r="U25" i="1" s="1"/>
  <c r="S26" i="1"/>
  <c r="T26" i="1" s="1"/>
  <c r="C31" i="1"/>
  <c r="D31" i="1" s="1"/>
  <c r="B30" i="1"/>
  <c r="E30" i="1" s="1"/>
  <c r="J62" i="1" l="1"/>
  <c r="M62" i="1" s="1"/>
  <c r="K63" i="1"/>
  <c r="L63" i="1" s="1"/>
  <c r="O31" i="1"/>
  <c r="P30" i="1"/>
  <c r="N30" i="1"/>
  <c r="Q30" i="1" s="1"/>
  <c r="F33" i="1"/>
  <c r="I33" i="1" s="1"/>
  <c r="G34" i="1"/>
  <c r="H33" i="1"/>
  <c r="L31" i="1"/>
  <c r="J31" i="1"/>
  <c r="M31" i="1" s="1"/>
  <c r="K32" i="1"/>
  <c r="S62" i="1"/>
  <c r="T62" i="1" s="1"/>
  <c r="R61" i="1"/>
  <c r="U61" i="1" s="1"/>
  <c r="N62" i="1"/>
  <c r="Q62" i="1" s="1"/>
  <c r="O63" i="1"/>
  <c r="P63" i="1" s="1"/>
  <c r="W61" i="1"/>
  <c r="X61" i="1" s="1"/>
  <c r="V60" i="1"/>
  <c r="Y60" i="1" s="1"/>
  <c r="C66" i="1"/>
  <c r="D66" i="1" s="1"/>
  <c r="B65" i="1"/>
  <c r="E65" i="1" s="1"/>
  <c r="G65" i="1"/>
  <c r="H65" i="1" s="1"/>
  <c r="F64" i="1"/>
  <c r="I64" i="1" s="1"/>
  <c r="R26" i="1"/>
  <c r="U26" i="1" s="1"/>
  <c r="S27" i="1"/>
  <c r="T27" i="1" s="1"/>
  <c r="V25" i="1"/>
  <c r="Y25" i="1" s="1"/>
  <c r="W26" i="1"/>
  <c r="X26" i="1" s="1"/>
  <c r="C32" i="1"/>
  <c r="D32" i="1" s="1"/>
  <c r="B31" i="1"/>
  <c r="E31" i="1" s="1"/>
  <c r="K64" i="1" l="1"/>
  <c r="L64" i="1" s="1"/>
  <c r="J63" i="1"/>
  <c r="M63" i="1" s="1"/>
  <c r="L32" i="1"/>
  <c r="K33" i="1"/>
  <c r="J32" i="1"/>
  <c r="M32" i="1" s="1"/>
  <c r="F34" i="1"/>
  <c r="I34" i="1" s="1"/>
  <c r="H34" i="1"/>
  <c r="G35" i="1"/>
  <c r="P31" i="1"/>
  <c r="N31" i="1"/>
  <c r="Q31" i="1" s="1"/>
  <c r="O32" i="1"/>
  <c r="O64" i="1"/>
  <c r="P64" i="1" s="1"/>
  <c r="N63" i="1"/>
  <c r="Q63" i="1" s="1"/>
  <c r="B66" i="1"/>
  <c r="E66" i="1" s="1"/>
  <c r="C67" i="1"/>
  <c r="D67" i="1" s="1"/>
  <c r="G66" i="1"/>
  <c r="H66" i="1" s="1"/>
  <c r="F65" i="1"/>
  <c r="I65" i="1" s="1"/>
  <c r="V61" i="1"/>
  <c r="Y61" i="1" s="1"/>
  <c r="W62" i="1"/>
  <c r="X62" i="1" s="1"/>
  <c r="R62" i="1"/>
  <c r="U62" i="1" s="1"/>
  <c r="S63" i="1"/>
  <c r="T63" i="1" s="1"/>
  <c r="V26" i="1"/>
  <c r="Y26" i="1" s="1"/>
  <c r="W27" i="1"/>
  <c r="X27" i="1" s="1"/>
  <c r="R27" i="1"/>
  <c r="U27" i="1" s="1"/>
  <c r="S28" i="1"/>
  <c r="T28" i="1" s="1"/>
  <c r="B32" i="1"/>
  <c r="E32" i="1" s="1"/>
  <c r="C33" i="1"/>
  <c r="D33" i="1" s="1"/>
  <c r="K65" i="1" l="1"/>
  <c r="L65" i="1" s="1"/>
  <c r="J64" i="1"/>
  <c r="M64" i="1" s="1"/>
  <c r="F35" i="1"/>
  <c r="I35" i="1" s="1"/>
  <c r="G36" i="1"/>
  <c r="H35" i="1"/>
  <c r="L33" i="1"/>
  <c r="J33" i="1"/>
  <c r="M33" i="1" s="1"/>
  <c r="K34" i="1"/>
  <c r="O33" i="1"/>
  <c r="N32" i="1"/>
  <c r="Q32" i="1" s="1"/>
  <c r="P32" i="1"/>
  <c r="R63" i="1"/>
  <c r="U63" i="1" s="1"/>
  <c r="S64" i="1"/>
  <c r="T64" i="1" s="1"/>
  <c r="G67" i="1"/>
  <c r="H67" i="1" s="1"/>
  <c r="F66" i="1"/>
  <c r="I66" i="1" s="1"/>
  <c r="O65" i="1"/>
  <c r="P65" i="1" s="1"/>
  <c r="N64" i="1"/>
  <c r="Q64" i="1" s="1"/>
  <c r="V62" i="1"/>
  <c r="Y62" i="1" s="1"/>
  <c r="W63" i="1"/>
  <c r="X63" i="1" s="1"/>
  <c r="B67" i="1"/>
  <c r="E67" i="1" s="1"/>
  <c r="C68" i="1"/>
  <c r="D68" i="1" s="1"/>
  <c r="R28" i="1"/>
  <c r="U28" i="1" s="1"/>
  <c r="S29" i="1"/>
  <c r="T29" i="1" s="1"/>
  <c r="V27" i="1"/>
  <c r="Y27" i="1" s="1"/>
  <c r="W28" i="1"/>
  <c r="X28" i="1" s="1"/>
  <c r="C34" i="1"/>
  <c r="D34" i="1" s="1"/>
  <c r="B33" i="1"/>
  <c r="E33" i="1" s="1"/>
  <c r="K66" i="1" l="1"/>
  <c r="L66" i="1" s="1"/>
  <c r="J65" i="1"/>
  <c r="M65" i="1" s="1"/>
  <c r="N33" i="1"/>
  <c r="Q33" i="1" s="1"/>
  <c r="O34" i="1"/>
  <c r="P33" i="1"/>
  <c r="L34" i="1"/>
  <c r="K35" i="1"/>
  <c r="J34" i="1"/>
  <c r="M34" i="1" s="1"/>
  <c r="F36" i="1"/>
  <c r="I36" i="1" s="1"/>
  <c r="H36" i="1"/>
  <c r="G37" i="1"/>
  <c r="W64" i="1"/>
  <c r="X64" i="1" s="1"/>
  <c r="V63" i="1"/>
  <c r="Y63" i="1" s="1"/>
  <c r="G68" i="1"/>
  <c r="H68" i="1" s="1"/>
  <c r="F67" i="1"/>
  <c r="I67" i="1" s="1"/>
  <c r="B68" i="1"/>
  <c r="E68" i="1" s="1"/>
  <c r="C69" i="1"/>
  <c r="D69" i="1" s="1"/>
  <c r="R64" i="1"/>
  <c r="U64" i="1" s="1"/>
  <c r="S65" i="1"/>
  <c r="T65" i="1" s="1"/>
  <c r="N65" i="1"/>
  <c r="Q65" i="1" s="1"/>
  <c r="O66" i="1"/>
  <c r="P66" i="1" s="1"/>
  <c r="V28" i="1"/>
  <c r="Y28" i="1" s="1"/>
  <c r="W29" i="1"/>
  <c r="X29" i="1" s="1"/>
  <c r="S30" i="1"/>
  <c r="T30" i="1" s="1"/>
  <c r="R29" i="1"/>
  <c r="U29" i="1" s="1"/>
  <c r="B34" i="1"/>
  <c r="E34" i="1" s="1"/>
  <c r="C35" i="1"/>
  <c r="D35" i="1" s="1"/>
  <c r="K67" i="1" l="1"/>
  <c r="L67" i="1" s="1"/>
  <c r="J66" i="1"/>
  <c r="M66" i="1" s="1"/>
  <c r="O35" i="1"/>
  <c r="P34" i="1"/>
  <c r="N34" i="1"/>
  <c r="Q34" i="1" s="1"/>
  <c r="F37" i="1"/>
  <c r="I37" i="1" s="1"/>
  <c r="G38" i="1"/>
  <c r="H37" i="1"/>
  <c r="L35" i="1"/>
  <c r="J35" i="1"/>
  <c r="M35" i="1" s="1"/>
  <c r="K36" i="1"/>
  <c r="O67" i="1"/>
  <c r="P67" i="1" s="1"/>
  <c r="N66" i="1"/>
  <c r="Q66" i="1" s="1"/>
  <c r="B69" i="1"/>
  <c r="E69" i="1" s="1"/>
  <c r="C70" i="1"/>
  <c r="D70" i="1" s="1"/>
  <c r="V64" i="1"/>
  <c r="Y64" i="1" s="1"/>
  <c r="W65" i="1"/>
  <c r="X65" i="1" s="1"/>
  <c r="S66" i="1"/>
  <c r="T66" i="1" s="1"/>
  <c r="R65" i="1"/>
  <c r="U65" i="1" s="1"/>
  <c r="F68" i="1"/>
  <c r="I68" i="1" s="1"/>
  <c r="G69" i="1"/>
  <c r="H69" i="1" s="1"/>
  <c r="R30" i="1"/>
  <c r="U30" i="1" s="1"/>
  <c r="S31" i="1"/>
  <c r="T31" i="1" s="1"/>
  <c r="V29" i="1"/>
  <c r="Y29" i="1" s="1"/>
  <c r="W30" i="1"/>
  <c r="X30" i="1" s="1"/>
  <c r="B35" i="1"/>
  <c r="E35" i="1" s="1"/>
  <c r="C36" i="1"/>
  <c r="D36" i="1" s="1"/>
  <c r="J67" i="1" l="1"/>
  <c r="M67" i="1" s="1"/>
  <c r="K68" i="1"/>
  <c r="L68" i="1" s="1"/>
  <c r="L36" i="1"/>
  <c r="K37" i="1"/>
  <c r="J36" i="1"/>
  <c r="M36" i="1" s="1"/>
  <c r="F38" i="1"/>
  <c r="I38" i="1" s="1"/>
  <c r="H38" i="1"/>
  <c r="G39" i="1"/>
  <c r="P35" i="1"/>
  <c r="O36" i="1"/>
  <c r="N35" i="1"/>
  <c r="Q35" i="1" s="1"/>
  <c r="C37" i="1"/>
  <c r="D37" i="1" s="1"/>
  <c r="G70" i="1"/>
  <c r="H70" i="1" s="1"/>
  <c r="F69" i="1"/>
  <c r="I69" i="1" s="1"/>
  <c r="B70" i="1"/>
  <c r="E70" i="1" s="1"/>
  <c r="C71" i="1"/>
  <c r="D71" i="1" s="1"/>
  <c r="R66" i="1"/>
  <c r="U66" i="1" s="1"/>
  <c r="S67" i="1"/>
  <c r="T67" i="1" s="1"/>
  <c r="W66" i="1"/>
  <c r="X66" i="1" s="1"/>
  <c r="V65" i="1"/>
  <c r="Y65" i="1" s="1"/>
  <c r="K69" i="1"/>
  <c r="L69" i="1" s="1"/>
  <c r="J68" i="1"/>
  <c r="M68" i="1" s="1"/>
  <c r="N67" i="1"/>
  <c r="Q67" i="1" s="1"/>
  <c r="O68" i="1"/>
  <c r="P68" i="1" s="1"/>
  <c r="W31" i="1"/>
  <c r="X31" i="1" s="1"/>
  <c r="V30" i="1"/>
  <c r="Y30" i="1" s="1"/>
  <c r="R31" i="1"/>
  <c r="U31" i="1" s="1"/>
  <c r="S32" i="1"/>
  <c r="T32" i="1" s="1"/>
  <c r="B36" i="1"/>
  <c r="E36" i="1" s="1"/>
  <c r="F39" i="1" l="1"/>
  <c r="I39" i="1" s="1"/>
  <c r="H39" i="1"/>
  <c r="N36" i="1"/>
  <c r="Q36" i="1" s="1"/>
  <c r="P36" i="1"/>
  <c r="O37" i="1"/>
  <c r="L37" i="1"/>
  <c r="J37" i="1"/>
  <c r="M37" i="1" s="1"/>
  <c r="K38" i="1"/>
  <c r="C38" i="1"/>
  <c r="D38" i="1" s="1"/>
  <c r="B37" i="1"/>
  <c r="E37" i="1" s="1"/>
  <c r="O69" i="1"/>
  <c r="P69" i="1" s="1"/>
  <c r="N68" i="1"/>
  <c r="Q68" i="1" s="1"/>
  <c r="C72" i="1"/>
  <c r="D72" i="1" s="1"/>
  <c r="B71" i="1"/>
  <c r="E71" i="1" s="1"/>
  <c r="W67" i="1"/>
  <c r="X67" i="1" s="1"/>
  <c r="V66" i="1"/>
  <c r="Y66" i="1" s="1"/>
  <c r="S68" i="1"/>
  <c r="T68" i="1" s="1"/>
  <c r="R67" i="1"/>
  <c r="U67" i="1" s="1"/>
  <c r="J69" i="1"/>
  <c r="M69" i="1" s="1"/>
  <c r="K70" i="1"/>
  <c r="L70" i="1" s="1"/>
  <c r="F70" i="1"/>
  <c r="I70" i="1" s="1"/>
  <c r="G71" i="1"/>
  <c r="H71" i="1" s="1"/>
  <c r="R32" i="1"/>
  <c r="U32" i="1" s="1"/>
  <c r="S33" i="1"/>
  <c r="T33" i="1" s="1"/>
  <c r="V31" i="1"/>
  <c r="Y31" i="1" s="1"/>
  <c r="W32" i="1"/>
  <c r="X32" i="1" s="1"/>
  <c r="L38" i="1" l="1"/>
  <c r="K39" i="1"/>
  <c r="J38" i="1"/>
  <c r="M38" i="1" s="1"/>
  <c r="P37" i="1"/>
  <c r="O38" i="1"/>
  <c r="N37" i="1"/>
  <c r="Q37" i="1" s="1"/>
  <c r="C39" i="1"/>
  <c r="B38" i="1"/>
  <c r="E38" i="1" s="1"/>
  <c r="F71" i="1"/>
  <c r="I71" i="1" s="1"/>
  <c r="G72" i="1"/>
  <c r="H72" i="1" s="1"/>
  <c r="R68" i="1"/>
  <c r="U68" i="1" s="1"/>
  <c r="S69" i="1"/>
  <c r="T69" i="1" s="1"/>
  <c r="B72" i="1"/>
  <c r="E72" i="1" s="1"/>
  <c r="C73" i="1"/>
  <c r="D73" i="1" s="1"/>
  <c r="K71" i="1"/>
  <c r="L71" i="1" s="1"/>
  <c r="J70" i="1"/>
  <c r="M70" i="1" s="1"/>
  <c r="V67" i="1"/>
  <c r="Y67" i="1" s="1"/>
  <c r="W68" i="1"/>
  <c r="X68" i="1" s="1"/>
  <c r="O70" i="1"/>
  <c r="P70" i="1" s="1"/>
  <c r="N69" i="1"/>
  <c r="Q69" i="1" s="1"/>
  <c r="W33" i="1"/>
  <c r="X33" i="1" s="1"/>
  <c r="V32" i="1"/>
  <c r="Y32" i="1" s="1"/>
  <c r="R33" i="1"/>
  <c r="U33" i="1" s="1"/>
  <c r="S34" i="1"/>
  <c r="T34" i="1" s="1"/>
  <c r="L39" i="1" l="1"/>
  <c r="J39" i="1"/>
  <c r="M39" i="1" s="1"/>
  <c r="P38" i="1"/>
  <c r="N38" i="1"/>
  <c r="Q38" i="1" s="1"/>
  <c r="O39" i="1"/>
  <c r="D39" i="1"/>
  <c r="B39" i="1"/>
  <c r="E39" i="1" s="1"/>
  <c r="R69" i="1"/>
  <c r="U69" i="1" s="1"/>
  <c r="S70" i="1"/>
  <c r="T70" i="1" s="1"/>
  <c r="O71" i="1"/>
  <c r="P71" i="1" s="1"/>
  <c r="N70" i="1"/>
  <c r="Q70" i="1" s="1"/>
  <c r="J71" i="1"/>
  <c r="M71" i="1" s="1"/>
  <c r="K72" i="1"/>
  <c r="L72" i="1" s="1"/>
  <c r="W69" i="1"/>
  <c r="X69" i="1" s="1"/>
  <c r="V68" i="1"/>
  <c r="Y68" i="1" s="1"/>
  <c r="C74" i="1"/>
  <c r="D74" i="1" s="1"/>
  <c r="B73" i="1"/>
  <c r="E73" i="1" s="1"/>
  <c r="G73" i="1"/>
  <c r="H73" i="1" s="1"/>
  <c r="F72" i="1"/>
  <c r="I72" i="1" s="1"/>
  <c r="R34" i="1"/>
  <c r="U34" i="1" s="1"/>
  <c r="S35" i="1"/>
  <c r="T35" i="1" s="1"/>
  <c r="V33" i="1"/>
  <c r="Y33" i="1" s="1"/>
  <c r="W34" i="1"/>
  <c r="X34" i="1" s="1"/>
  <c r="P39" i="1" l="1"/>
  <c r="N39" i="1"/>
  <c r="Q39" i="1" s="1"/>
  <c r="E40" i="1"/>
  <c r="I40" i="1"/>
  <c r="G74" i="1"/>
  <c r="H74" i="1" s="1"/>
  <c r="F73" i="1"/>
  <c r="I73" i="1" s="1"/>
  <c r="W70" i="1"/>
  <c r="X70" i="1" s="1"/>
  <c r="V69" i="1"/>
  <c r="Y69" i="1" s="1"/>
  <c r="O72" i="1"/>
  <c r="P72" i="1" s="1"/>
  <c r="N71" i="1"/>
  <c r="Q71" i="1" s="1"/>
  <c r="J72" i="1"/>
  <c r="M72" i="1" s="1"/>
  <c r="K73" i="1"/>
  <c r="L73" i="1" s="1"/>
  <c r="R70" i="1"/>
  <c r="U70" i="1" s="1"/>
  <c r="S71" i="1"/>
  <c r="T71" i="1" s="1"/>
  <c r="B74" i="1"/>
  <c r="E74" i="1" s="1"/>
  <c r="C75" i="1"/>
  <c r="D75" i="1" s="1"/>
  <c r="V34" i="1"/>
  <c r="Y34" i="1" s="1"/>
  <c r="W35" i="1"/>
  <c r="X35" i="1" s="1"/>
  <c r="R35" i="1"/>
  <c r="U35" i="1" s="1"/>
  <c r="S36" i="1"/>
  <c r="T36" i="1" s="1"/>
  <c r="S37" i="1" l="1"/>
  <c r="T37" i="1" s="1"/>
  <c r="C76" i="1"/>
  <c r="D76" i="1" s="1"/>
  <c r="B75" i="1"/>
  <c r="E75" i="1" s="1"/>
  <c r="J73" i="1"/>
  <c r="M73" i="1" s="1"/>
  <c r="K74" i="1"/>
  <c r="L74" i="1" s="1"/>
  <c r="V70" i="1"/>
  <c r="Y70" i="1" s="1"/>
  <c r="W71" i="1"/>
  <c r="X71" i="1" s="1"/>
  <c r="R71" i="1"/>
  <c r="U71" i="1" s="1"/>
  <c r="S72" i="1"/>
  <c r="T72" i="1" s="1"/>
  <c r="O73" i="1"/>
  <c r="P73" i="1" s="1"/>
  <c r="N72" i="1"/>
  <c r="Q72" i="1" s="1"/>
  <c r="F74" i="1"/>
  <c r="I74" i="1" s="1"/>
  <c r="G75" i="1"/>
  <c r="H75" i="1" s="1"/>
  <c r="R36" i="1"/>
  <c r="U36" i="1" s="1"/>
  <c r="V35" i="1"/>
  <c r="Y35" i="1" s="1"/>
  <c r="W36" i="1"/>
  <c r="X36" i="1" s="1"/>
  <c r="S38" i="1" l="1"/>
  <c r="T38" i="1" s="1"/>
  <c r="M40" i="1"/>
  <c r="R37" i="1"/>
  <c r="U37" i="1" s="1"/>
  <c r="W37" i="1"/>
  <c r="X37" i="1" s="1"/>
  <c r="G76" i="1"/>
  <c r="H76" i="1" s="1"/>
  <c r="F75" i="1"/>
  <c r="R72" i="1"/>
  <c r="U72" i="1" s="1"/>
  <c r="S73" i="1"/>
  <c r="T73" i="1" s="1"/>
  <c r="J74" i="1"/>
  <c r="M74" i="1" s="1"/>
  <c r="K75" i="1"/>
  <c r="L75" i="1" s="1"/>
  <c r="W72" i="1"/>
  <c r="X72" i="1" s="1"/>
  <c r="V71" i="1"/>
  <c r="Y71" i="1" s="1"/>
  <c r="N73" i="1"/>
  <c r="Q73" i="1" s="1"/>
  <c r="O74" i="1"/>
  <c r="P74" i="1" s="1"/>
  <c r="B76" i="1"/>
  <c r="E76" i="1" s="1"/>
  <c r="C77" i="1"/>
  <c r="V36" i="1"/>
  <c r="Y36" i="1" s="1"/>
  <c r="D77" i="1" l="1"/>
  <c r="Q40" i="1"/>
  <c r="S39" i="1"/>
  <c r="R38" i="1"/>
  <c r="U38" i="1" s="1"/>
  <c r="V37" i="1"/>
  <c r="Y37" i="1" s="1"/>
  <c r="W38" i="1"/>
  <c r="X38" i="1" s="1"/>
  <c r="I75" i="1"/>
  <c r="B77" i="1"/>
  <c r="E77" i="1" s="1"/>
  <c r="S74" i="1"/>
  <c r="T74" i="1" s="1"/>
  <c r="R73" i="1"/>
  <c r="U73" i="1" s="1"/>
  <c r="W73" i="1"/>
  <c r="X73" i="1" s="1"/>
  <c r="V72" i="1"/>
  <c r="Y72" i="1" s="1"/>
  <c r="O75" i="1"/>
  <c r="P75" i="1" s="1"/>
  <c r="N74" i="1"/>
  <c r="Q74" i="1" s="1"/>
  <c r="J75" i="1"/>
  <c r="M75" i="1" s="1"/>
  <c r="K76" i="1"/>
  <c r="L76" i="1" s="1"/>
  <c r="F76" i="1"/>
  <c r="I76" i="1" s="1"/>
  <c r="G77" i="1"/>
  <c r="E78" i="1" l="1"/>
  <c r="H77" i="1"/>
  <c r="T39" i="1"/>
  <c r="W39" i="1"/>
  <c r="R39" i="1"/>
  <c r="U40" i="1" s="1"/>
  <c r="V38" i="1"/>
  <c r="Y38" i="1" s="1"/>
  <c r="F77" i="1"/>
  <c r="I77" i="1" s="1"/>
  <c r="K77" i="1"/>
  <c r="J76" i="1"/>
  <c r="M76" i="1" s="1"/>
  <c r="V73" i="1"/>
  <c r="Y73" i="1" s="1"/>
  <c r="W74" i="1"/>
  <c r="X74" i="1" s="1"/>
  <c r="N75" i="1"/>
  <c r="O76" i="1"/>
  <c r="P76" i="1" s="1"/>
  <c r="S75" i="1"/>
  <c r="T75" i="1" s="1"/>
  <c r="R74" i="1"/>
  <c r="U74" i="1" s="1"/>
  <c r="I78" i="1" l="1"/>
  <c r="L77" i="1"/>
  <c r="X39" i="1"/>
  <c r="V39" i="1"/>
  <c r="Y39" i="1" s="1"/>
  <c r="U39" i="1"/>
  <c r="Q75" i="1"/>
  <c r="J77" i="1"/>
  <c r="M77" i="1" s="1"/>
  <c r="W75" i="1"/>
  <c r="X75" i="1" s="1"/>
  <c r="V74" i="1"/>
  <c r="Y74" i="1" s="1"/>
  <c r="S76" i="1"/>
  <c r="T76" i="1" s="1"/>
  <c r="R75" i="1"/>
  <c r="U75" i="1" s="1"/>
  <c r="O77" i="1"/>
  <c r="N76" i="1"/>
  <c r="Q76" i="1" s="1"/>
  <c r="M78" i="1" l="1"/>
  <c r="Y40" i="1"/>
  <c r="P77" i="1"/>
  <c r="N77" i="1"/>
  <c r="Q77" i="1" s="1"/>
  <c r="R76" i="1"/>
  <c r="U76" i="1" s="1"/>
  <c r="S77" i="1"/>
  <c r="W76" i="1"/>
  <c r="X76" i="1" s="1"/>
  <c r="V75" i="1"/>
  <c r="Q78" i="1" l="1"/>
  <c r="T77" i="1"/>
  <c r="Y75" i="1"/>
  <c r="R77" i="1"/>
  <c r="U77" i="1" s="1"/>
  <c r="W77" i="1"/>
  <c r="V76" i="1"/>
  <c r="Y76" i="1" s="1"/>
  <c r="U78" i="1" l="1"/>
  <c r="X77" i="1"/>
  <c r="V77" i="1"/>
  <c r="Y78" i="1" s="1"/>
  <c r="Y77" i="1" l="1"/>
</calcChain>
</file>

<file path=xl/sharedStrings.xml><?xml version="1.0" encoding="utf-8"?>
<sst xmlns="http://schemas.openxmlformats.org/spreadsheetml/2006/main" count="69" uniqueCount="56">
  <si>
    <t xml:space="preserve">Startår </t>
  </si>
  <si>
    <t xml:space="preserve">Startmåned </t>
  </si>
  <si>
    <t>Navn</t>
  </si>
  <si>
    <t>Nytårsdag</t>
  </si>
  <si>
    <t>Skærtorsdag</t>
  </si>
  <si>
    <t>Langfredag</t>
  </si>
  <si>
    <t>Påskedag</t>
  </si>
  <si>
    <t>2. påskedag</t>
  </si>
  <si>
    <t>Store Bededag</t>
  </si>
  <si>
    <t>Kristi Himmelfart</t>
  </si>
  <si>
    <t>Pinsedag</t>
  </si>
  <si>
    <t>Grundlovsdag</t>
  </si>
  <si>
    <t>1. juledag</t>
  </si>
  <si>
    <t>2. juledag</t>
  </si>
  <si>
    <t>Nytårsaftens dag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</si>
  <si>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</si>
  <si>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</si>
  <si>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</si>
  <si>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</si>
  <si>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</si>
  <si>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</si>
  <si>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</si>
  <si>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</si>
  <si>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</si>
  <si>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</si>
  <si>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</si>
  <si>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 xml:space="preserve"> 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</si>
  <si>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</si>
  <si>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</si>
  <si>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</si>
  <si>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</si>
  <si>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</si>
  <si>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</si>
  <si>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</si>
  <si>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</si>
  <si>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</si>
  <si>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</si>
  <si>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</si>
  <si>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</si>
  <si>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Måneder</t>
  </si>
  <si>
    <t>Tal</t>
  </si>
  <si>
    <t>Påske år1</t>
  </si>
  <si>
    <t>Påske år2</t>
  </si>
  <si>
    <t>Dato</t>
  </si>
  <si>
    <t>Tekst↓</t>
  </si>
  <si>
    <t>Brugerdefinerede mærkedage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</si>
  <si>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</si>
  <si>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r>
      <t xml:space="preserve">Brugerdefinerede mærkedage </t>
    </r>
    <r>
      <rPr>
        <b/>
        <u/>
        <sz val="11"/>
        <color rgb="FFFF0000"/>
        <rFont val="Calibri"/>
        <family val="2"/>
      </rPr>
      <t>&gt;&gt;&gt;</t>
    </r>
  </si>
  <si>
    <r>
      <t>Dato↓ (</t>
    </r>
    <r>
      <rPr>
        <sz val="8"/>
        <color indexed="8"/>
        <rFont val="Calibri"/>
        <family val="2"/>
      </rPr>
      <t>format dd-mm-åååå</t>
    </r>
    <r>
      <rPr>
        <sz val="10"/>
        <color indexed="8"/>
        <rFont val="Calibri"/>
        <family val="2"/>
      </rPr>
      <t>)</t>
    </r>
  </si>
  <si>
    <t>Palmesøndag</t>
  </si>
  <si>
    <t>Syg</t>
  </si>
  <si>
    <t>Ferie</t>
  </si>
  <si>
    <t>Ferie Fri</t>
  </si>
  <si>
    <t>Fri uden løn</t>
  </si>
  <si>
    <t>Afspadsering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</si>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</sst>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"/>
    <numFmt numFmtId="165" formatCode="ddd"/>
    <numFmt numFmtId="166" formatCode="d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7"/>
      <color indexed="8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0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2529"/>
        <bgColor indexed="64"/>
      </patternFill>
    </fill>
    <fill>
      <patternFill patternType="solid">
        <fgColor rgb="FF3E9651"/>
        <bgColor indexed="64"/>
      </patternFill>
    </fill>
    <fill>
      <patternFill patternType="solid">
        <fgColor rgb="FF84BA5B"/>
        <bgColor indexed="64"/>
      </patternFill>
    </fill>
    <fill>
      <patternFill patternType="solid">
        <fgColor rgb="FFDA7C30"/>
        <bgColor indexed="64"/>
      </patternFill>
    </fill>
    <fill>
      <patternFill patternType="solid">
        <fgColor rgb="FF396AB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/>
    <xf numFmtId="0" fontId="20" fillId="0" borderId="0" xfId="0" applyFont="1"/>
    <xf numFmtId="14" fontId="0" fillId="0" borderId="0" xfId="0" applyNumberFormat="1"/>
    <xf numFmtId="0" fontId="34" fillId="0" borderId="10" xfId="0" applyFont="1" applyBorder="1" applyAlignment="1" applyProtection="1">
      <protection locked="0"/>
    </xf>
    <xf numFmtId="0" fontId="34" fillId="0" borderId="10" xfId="42" applyFont="1" applyBorder="1" applyAlignment="1" applyProtection="1">
      <alignment horizontal="right"/>
      <protection locked="0"/>
    </xf>
    <xf numFmtId="0" fontId="22" fillId="0" borderId="0" xfId="0" applyFont="1" applyProtection="1">
      <protection hidden="1"/>
    </xf>
    <xf numFmtId="0" fontId="22" fillId="0" borderId="0" xfId="42" applyFont="1" applyProtection="1">
      <protection hidden="1"/>
    </xf>
    <xf numFmtId="0" fontId="32" fillId="0" borderId="0" xfId="42" applyFont="1" applyProtection="1">
      <protection hidden="1"/>
    </xf>
    <xf numFmtId="0" fontId="33" fillId="0" borderId="0" xfId="0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3" fillId="0" borderId="0" xfId="0" applyFont="1" applyAlignment="1" applyProtection="1">
      <alignment horizontal="right" indent="1"/>
      <protection hidden="1"/>
    </xf>
    <xf numFmtId="0" fontId="25" fillId="0" borderId="0" xfId="42" applyFont="1" applyAlignment="1" applyProtection="1">
      <alignment vertical="center"/>
      <protection hidden="1"/>
    </xf>
    <xf numFmtId="165" fontId="26" fillId="0" borderId="17" xfId="42" applyNumberFormat="1" applyFont="1" applyBorder="1" applyAlignment="1" applyProtection="1">
      <alignment vertical="center"/>
      <protection hidden="1"/>
    </xf>
    <xf numFmtId="166" fontId="26" fillId="0" borderId="18" xfId="42" applyNumberFormat="1" applyFont="1" applyBorder="1" applyAlignment="1" applyProtection="1">
      <alignment horizontal="left" vertical="center"/>
      <protection hidden="1"/>
    </xf>
    <xf numFmtId="0" fontId="31" fillId="0" borderId="18" xfId="42" applyFont="1" applyBorder="1" applyAlignment="1" applyProtection="1">
      <alignment vertical="center"/>
      <protection hidden="1"/>
    </xf>
    <xf numFmtId="166" fontId="26" fillId="0" borderId="19" xfId="42" applyNumberFormat="1" applyFont="1" applyBorder="1" applyAlignment="1" applyProtection="1">
      <alignment vertical="center"/>
      <protection hidden="1"/>
    </xf>
    <xf numFmtId="0" fontId="26" fillId="0" borderId="20" xfId="42" applyFont="1" applyBorder="1" applyAlignment="1" applyProtection="1">
      <alignment vertical="center"/>
      <protection hidden="1"/>
    </xf>
    <xf numFmtId="165" fontId="26" fillId="0" borderId="21" xfId="42" applyNumberFormat="1" applyFont="1" applyBorder="1" applyAlignment="1" applyProtection="1">
      <alignment vertical="center"/>
      <protection hidden="1"/>
    </xf>
    <xf numFmtId="0" fontId="26" fillId="0" borderId="19" xfId="42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0" fontId="30" fillId="34" borderId="13" xfId="0" applyFont="1" applyFill="1" applyBorder="1" applyProtection="1">
      <protection hidden="1"/>
    </xf>
    <xf numFmtId="0" fontId="21" fillId="34" borderId="11" xfId="0" applyFont="1" applyFill="1" applyBorder="1" applyProtection="1">
      <protection hidden="1"/>
    </xf>
    <xf numFmtId="0" fontId="30" fillId="34" borderId="14" xfId="0" applyFont="1" applyFill="1" applyBorder="1" applyAlignment="1" applyProtection="1">
      <alignment horizontal="right"/>
      <protection hidden="1"/>
    </xf>
    <xf numFmtId="0" fontId="22" fillId="0" borderId="0" xfId="42" applyFont="1" applyBorder="1" applyProtection="1">
      <protection hidden="1"/>
    </xf>
    <xf numFmtId="0" fontId="27" fillId="0" borderId="0" xfId="42" applyFont="1" applyBorder="1" applyAlignment="1" applyProtection="1">
      <alignment horizontal="left"/>
      <protection hidden="1"/>
    </xf>
    <xf numFmtId="0" fontId="0" fillId="0" borderId="0" xfId="0" applyAlignment="1"/>
    <xf numFmtId="0" fontId="37" fillId="35" borderId="0" xfId="0" applyFont="1" applyFill="1" applyAlignment="1">
      <alignment horizontal="center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35" fillId="37" borderId="0" xfId="0" applyFont="1" applyFill="1" applyAlignment="1">
      <alignment horizontal="center" vertical="center"/>
    </xf>
    <xf numFmtId="0" fontId="35" fillId="38" borderId="0" xfId="0" applyFont="1" applyFill="1" applyAlignment="1">
      <alignment horizontal="center" vertical="center"/>
    </xf>
    <xf numFmtId="0" fontId="35" fillId="39" borderId="0" xfId="0" applyFont="1" applyFill="1" applyAlignment="1">
      <alignment horizontal="center" vertical="center"/>
    </xf>
    <xf numFmtId="0" fontId="35" fillId="40" borderId="0" xfId="0" applyFont="1" applyFill="1" applyAlignment="1">
      <alignment horizontal="center" vertical="center"/>
    </xf>
    <xf numFmtId="0" fontId="35" fillId="41" borderId="0" xfId="0" applyFont="1" applyFill="1" applyAlignment="1">
      <alignment horizontal="center" vertical="center"/>
    </xf>
    <xf numFmtId="49" fontId="0" fillId="0" borderId="10" xfId="0" applyNumberFormat="1" applyBorder="1" applyAlignment="1" applyProtection="1">
      <alignment vertical="center"/>
      <protection locked="0"/>
    </xf>
    <xf numFmtId="0" fontId="39" fillId="0" borderId="0" xfId="43" applyFont="1" applyAlignment="1" applyProtection="1">
      <alignment horizontal="right"/>
      <protection hidden="1"/>
    </xf>
    <xf numFmtId="0" fontId="28" fillId="0" borderId="0" xfId="42" applyFont="1" applyAlignment="1" applyProtection="1">
      <alignment horizontal="right" vertical="center"/>
      <protection hidden="1"/>
    </xf>
    <xf numFmtId="164" fontId="29" fillId="33" borderId="15" xfId="42" applyNumberFormat="1" applyFont="1" applyFill="1" applyBorder="1" applyAlignment="1" applyProtection="1">
      <alignment horizontal="center" vertical="center"/>
      <protection hidden="1"/>
    </xf>
    <xf numFmtId="164" fontId="29" fillId="33" borderId="12" xfId="0" applyNumberFormat="1" applyFont="1" applyFill="1" applyBorder="1" applyAlignment="1" applyProtection="1">
      <alignment horizontal="center" vertical="center"/>
      <protection hidden="1"/>
    </xf>
    <xf numFmtId="164" fontId="29" fillId="33" borderId="12" xfId="42" applyNumberFormat="1" applyFont="1" applyFill="1" applyBorder="1" applyAlignment="1" applyProtection="1">
      <alignment horizontal="center" vertical="center"/>
      <protection hidden="1"/>
    </xf>
    <xf numFmtId="164" fontId="29" fillId="33" borderId="16" xfId="0" applyNumberFormat="1" applyFont="1" applyFill="1" applyBorder="1" applyAlignment="1" applyProtection="1">
      <alignment horizontal="center" vertical="center"/>
      <protection hidden="1"/>
    </xf>
    <xf numFmtId="0" fontId="35" fillId="36" borderId="0" xfId="0" applyFont="1" applyFill="1" applyAlignment="1">
      <alignment horizontal="center"/>
    </xf>
    <xf numFmtId="0" fontId="39" fillId="0" borderId="0" xfId="43" applyFont="1" applyAlignment="1">
      <alignment horizontal="left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42">
    <dxf>
      <font>
        <b/>
        <i val="0"/>
        <color theme="0"/>
      </font>
      <fill>
        <patternFill>
          <bgColor rgb="FF3E9651"/>
        </patternFill>
      </fill>
    </dxf>
    <dxf>
      <fill>
        <patternFill>
          <bgColor rgb="FF3E9651"/>
        </patternFill>
      </fill>
    </dxf>
    <dxf>
      <fill>
        <patternFill>
          <bgColor rgb="FFCC2504"/>
        </patternFill>
      </fill>
    </dxf>
    <dxf>
      <font>
        <b/>
        <i val="0"/>
        <color theme="0"/>
      </font>
      <fill>
        <patternFill>
          <bgColor rgb="FFCC2504"/>
        </patternFill>
      </fill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396AB1"/>
      <color rgb="FF84BA5B"/>
      <color rgb="FF3E9651"/>
      <color rgb="FFCC2529"/>
      <color rgb="FFCC2504"/>
      <color rgb="FFDA7C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 fitToPage="1"/>
  </sheetPr>
  <dimension ref="A1:AA82"/>
  <sheetViews>
    <sheetView showGridLines="0" zoomScaleNormal="100" workbookViewId="0">
      <selection activeCell="T2" sqref="T2:X2"/>
    </sheetView>
  </sheetViews>
  <sheetFormatPr defaultColWidth="0" defaultRowHeight="14.25" zeroHeight="1" x14ac:dyDescent="0.2"/>
  <cols>
    <col min="1" max="1" width="7.28515625" style="6" customWidth="1"/>
    <col min="2" max="2" width="4.28515625" style="6" customWidth="1"/>
    <col min="3" max="3" width="3.7109375" style="6" customWidth="1"/>
    <col min="4" max="4" width="15.42578125" style="6" customWidth="1"/>
    <col min="5" max="5" width="3.28515625" style="6" customWidth="1"/>
    <col min="6" max="6" width="4.28515625" style="6" customWidth="1"/>
    <col min="7" max="7" width="3.7109375" style="6" customWidth="1"/>
    <col min="8" max="8" width="15.42578125" style="6" customWidth="1"/>
    <col min="9" max="9" width="3.28515625" style="6" customWidth="1"/>
    <col min="10" max="10" width="4.28515625" style="6" customWidth="1"/>
    <col min="11" max="11" width="3.7109375" style="6" customWidth="1"/>
    <col min="12" max="12" width="15.42578125" style="6" customWidth="1"/>
    <col min="13" max="13" width="3.28515625" style="6" bestFit="1" customWidth="1"/>
    <col min="14" max="14" width="4.28515625" style="6" customWidth="1"/>
    <col min="15" max="15" width="3.7109375" style="6" customWidth="1"/>
    <col min="16" max="16" width="15.42578125" style="6" customWidth="1"/>
    <col min="17" max="17" width="3.28515625" style="6" bestFit="1" customWidth="1"/>
    <col min="18" max="18" width="4.28515625" style="6" customWidth="1"/>
    <col min="19" max="19" width="3.7109375" style="6" customWidth="1"/>
    <col min="20" max="20" width="15.42578125" style="6" customWidth="1"/>
    <col min="21" max="21" width="3.28515625" style="6" bestFit="1" customWidth="1"/>
    <col min="22" max="22" width="4.28515625" style="6" customWidth="1"/>
    <col min="23" max="23" width="3.7109375" style="6" customWidth="1"/>
    <col min="24" max="24" width="15.42578125" style="6" customWidth="1"/>
    <col min="25" max="25" width="3.28515625" style="6" bestFit="1" customWidth="1"/>
    <col min="26" max="26" width="12.28515625" style="6" bestFit="1" customWidth="1"/>
    <col min="27" max="27" width="12.28515625" style="6" hidden="1" customWidth="1"/>
    <col min="28" max="16384" width="9.140625" style="6" hidden="1"/>
  </cols>
  <sheetData>
    <row r="1" spans="1:27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" x14ac:dyDescent="0.25">
      <c r="B2" s="7"/>
      <c r="C2" s="8" t="s">
        <v>0</v>
      </c>
      <c r="D2" s="3">
        <v>2016</v>
      </c>
      <c r="E2" s="5"/>
      <c r="F2" s="5"/>
      <c r="G2" s="5"/>
      <c r="T2" s="35" t="s">
        <v>47</v>
      </c>
      <c r="U2" s="35"/>
      <c r="V2" s="35"/>
      <c r="W2" s="35"/>
      <c r="X2" s="35"/>
      <c r="Y2" s="5"/>
      <c r="Z2" s="5"/>
      <c r="AA2" s="5"/>
    </row>
    <row r="3" spans="1:27" x14ac:dyDescent="0.2">
      <c r="B3" s="7"/>
      <c r="C3" s="8" t="s">
        <v>1</v>
      </c>
      <c r="D3" s="4" t="s">
        <v>55</v>
      </c>
      <c r="E3" s="5"/>
      <c r="F3" s="5"/>
      <c r="G3" s="5"/>
      <c r="H3" s="9">
        <f>IF(D4=12,D2+1,D2)</f>
        <v>2016</v>
      </c>
      <c r="I3" s="5"/>
      <c r="J3" s="5"/>
      <c r="K3" s="5"/>
      <c r="L3" s="9">
        <f>IF(H4=12,H3+1,H3)</f>
        <v>2016</v>
      </c>
      <c r="M3" s="5"/>
      <c r="N3" s="5"/>
      <c r="O3" s="5"/>
      <c r="P3" s="9">
        <f>IF(L4=12,L3+1,L3)</f>
        <v>2016</v>
      </c>
      <c r="Q3" s="5"/>
      <c r="R3" s="5"/>
      <c r="S3" s="5"/>
      <c r="T3" s="9">
        <f>IF(P4=12,P3+1,P3)</f>
        <v>2016</v>
      </c>
      <c r="U3" s="5"/>
      <c r="V3" s="5"/>
      <c r="W3" s="5"/>
      <c r="X3" s="9">
        <f>IF(T4=12,T3+1,T3)</f>
        <v>2016</v>
      </c>
      <c r="Y3" s="5"/>
      <c r="Z3" s="5"/>
      <c r="AA3" s="5"/>
    </row>
    <row r="4" spans="1:27" x14ac:dyDescent="0.2">
      <c r="C4" s="10"/>
      <c r="D4" s="9">
        <f>VLOOKUP(D3,' '!F2:G13,2,FALSE)</f>
        <v>6</v>
      </c>
      <c r="E4" s="5"/>
      <c r="F4" s="5"/>
      <c r="G4" s="5"/>
      <c r="H4" s="9">
        <f>IF(D4=12,1,D4+1)</f>
        <v>7</v>
      </c>
      <c r="I4" s="5"/>
      <c r="J4" s="5"/>
      <c r="K4" s="5"/>
      <c r="L4" s="9">
        <f>IF(H4=12,1,H4+1)</f>
        <v>8</v>
      </c>
      <c r="M4" s="5"/>
      <c r="N4" s="5"/>
      <c r="O4" s="5"/>
      <c r="P4" s="9">
        <f>IF(L4=12,1,L4+1)</f>
        <v>9</v>
      </c>
      <c r="Q4" s="5"/>
      <c r="R4" s="5"/>
      <c r="S4" s="5"/>
      <c r="T4" s="9">
        <f>IF(P4=12,1,P4+1)</f>
        <v>10</v>
      </c>
      <c r="U4" s="5"/>
      <c r="V4" s="5"/>
      <c r="W4" s="5"/>
      <c r="X4" s="9">
        <f>IF(T4=12,1,T4+1)</f>
        <v>11</v>
      </c>
      <c r="Y4" s="5"/>
      <c r="Z4" s="5"/>
      <c r="AA4" s="5"/>
    </row>
    <row r="5" spans="1:27" ht="21.75" customHeight="1" x14ac:dyDescent="0.2">
      <c r="A5" s="6" t="s">
        <v>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36">
        <f>IF(YEAR(C9)=YEAR(W9),YEAR(C9),YEAR(C9)&amp;" / "&amp;YEAR(W9))</f>
        <v>2016</v>
      </c>
      <c r="S5" s="36"/>
      <c r="T5" s="36"/>
      <c r="U5" s="36"/>
      <c r="V5" s="36"/>
      <c r="W5" s="36"/>
      <c r="X5" s="36"/>
      <c r="Y5" s="36"/>
      <c r="Z5" s="5"/>
      <c r="AA5" s="5"/>
    </row>
    <row r="6" spans="1:27" ht="21.7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6"/>
      <c r="S6" s="36"/>
      <c r="T6" s="36"/>
      <c r="U6" s="36"/>
      <c r="V6" s="36"/>
      <c r="W6" s="36"/>
      <c r="X6" s="36"/>
      <c r="Y6" s="36"/>
      <c r="Z6" s="5"/>
      <c r="AA6" s="5"/>
    </row>
    <row r="7" spans="1:2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.75" customHeight="1" x14ac:dyDescent="0.2">
      <c r="B8" s="39" t="str">
        <f>PROPER(TEXT(DATE($D$2,D4,1),"mmmm"))</f>
        <v>Juni</v>
      </c>
      <c r="C8" s="38"/>
      <c r="D8" s="38"/>
      <c r="E8" s="40"/>
      <c r="F8" s="37" t="str">
        <f>PROPER(TEXT(DATE($D$2,H4,1),"mmmm"))</f>
        <v>Juli</v>
      </c>
      <c r="G8" s="38"/>
      <c r="H8" s="38"/>
      <c r="I8" s="40"/>
      <c r="J8" s="37" t="str">
        <f>PROPER(TEXT(DATE($D$2,L4,1),"mmmm"))</f>
        <v>August</v>
      </c>
      <c r="K8" s="38"/>
      <c r="L8" s="38"/>
      <c r="M8" s="40"/>
      <c r="N8" s="37" t="str">
        <f>PROPER(TEXT(DATE($D$2,P4,1),"mmmm"))</f>
        <v>September</v>
      </c>
      <c r="O8" s="38"/>
      <c r="P8" s="38"/>
      <c r="Q8" s="40"/>
      <c r="R8" s="37" t="str">
        <f>PROPER(TEXT(DATE($D$2,T4,1),"mmmm"))</f>
        <v>Oktober</v>
      </c>
      <c r="S8" s="38"/>
      <c r="T8" s="38"/>
      <c r="U8" s="40"/>
      <c r="V8" s="37" t="str">
        <f>PROPER(TEXT(DATE($D$2,X4,1),"mmmm"))</f>
        <v>November</v>
      </c>
      <c r="W8" s="38"/>
      <c r="X8" s="38"/>
      <c r="Y8" s="38"/>
    </row>
    <row r="9" spans="1:27" x14ac:dyDescent="0.2">
      <c r="B9" s="12">
        <f>WEEKDAY(C9,1)</f>
        <v>4</v>
      </c>
      <c r="C9" s="13">
        <f>DATE(D$2,D$4,1)</f>
        <v>42522</v>
      </c>
      <c r="D9" s="14" t="str">
        <f>IF(ISERROR(VLOOKUP(C9,'  '!$C$5:$D$370,2,FALSE)),IF(ISERROR(VLOOKUP(C9,' '!$A$1:$B$30,2,FALSE)),"",VLOOKUP(C9,' '!$A$1:$B$30,2,FALSE)),VLOOKUP(C9,'  '!$C$5:$D$370,2,FALSE))</f>
        <v/>
      </c>
      <c r="E9" s="15" t="str">
        <f>IF(B9=2,1+INT((C9-DATE(YEAR(C9+4-WEEKDAY(C9+6)),1,5)+WEEKDAY(DATE(YEAR(C9+4-WEEKDAY(C9+6)),1,3)))/7),"")</f>
        <v/>
      </c>
      <c r="F9" s="12">
        <f>WEEKDAY(G9,1)</f>
        <v>6</v>
      </c>
      <c r="G9" s="13">
        <f>DATE(H$3,H$4,1)</f>
        <v>42552</v>
      </c>
      <c r="H9" s="14" t="str">
        <f>IF(ISERROR(VLOOKUP(G9,'  '!$C$5:$D$370,2,FALSE)),IF(ISERROR(VLOOKUP(G9,' '!$A$1:$B$30,2,FALSE)),"",VLOOKUP(G9,' '!$A$1:$B$30,2,FALSE)),VLOOKUP(G9,'  '!$C$5:$D$370,2,FALSE))</f>
        <v/>
      </c>
      <c r="I9" s="16" t="str">
        <f>IF(F9=2,1+INT((G9-DATE(YEAR(G9+4-WEEKDAY(G9+6)),1,5)+WEEKDAY(DATE(YEAR(G9+4-WEEKDAY(G9+6)),1,3)))/7),"")</f>
        <v/>
      </c>
      <c r="J9" s="17">
        <f>WEEKDAY(K9,1)</f>
        <v>2</v>
      </c>
      <c r="K9" s="13">
        <f>DATE(L$3,L$4,1)</f>
        <v>42583</v>
      </c>
      <c r="L9" s="14" t="str">
        <f>IF(ISERROR(VLOOKUP(K9,'  '!$C$5:$D$370,2,FALSE)),IF(ISERROR(VLOOKUP(K9,' '!$A$1:$B$30,2,FALSE)),"",VLOOKUP(K9,' '!$A$1:$B$30,2,FALSE)),VLOOKUP(K9,'  '!$C$5:$D$370,2,FALSE))</f>
        <v/>
      </c>
      <c r="M9" s="16">
        <f>IF(J9=2,1+INT((K9-DATE(YEAR(K9+4-WEEKDAY(K9+6)),1,5)+WEEKDAY(DATE(YEAR(K9+4-WEEKDAY(K9+6)),1,3)))/7),"")</f>
        <v>31</v>
      </c>
      <c r="N9" s="17">
        <f>WEEKDAY(O9,1)</f>
        <v>5</v>
      </c>
      <c r="O9" s="13">
        <f>DATE(P$3,P$4,1)</f>
        <v>42614</v>
      </c>
      <c r="P9" s="14" t="str">
        <f>IF(ISERROR(VLOOKUP(O9,'  '!$C$5:$D$370,2,FALSE)),IF(ISERROR(VLOOKUP(O9,' '!$A$1:$B$30,2,FALSE)),"",VLOOKUP(O9,' '!$A$1:$B$30,2,FALSE)),VLOOKUP(O9,'  '!$C$5:$D$370,2,FALSE))</f>
        <v/>
      </c>
      <c r="Q9" s="16" t="str">
        <f>IF(N9=2,1+INT((O9-DATE(YEAR(O9+4-WEEKDAY(O9+6)),1,5)+WEEKDAY(DATE(YEAR(O9+4-WEEKDAY(O9+6)),1,3)))/7),"")</f>
        <v/>
      </c>
      <c r="R9" s="17">
        <f>WEEKDAY(S9,1)</f>
        <v>7</v>
      </c>
      <c r="S9" s="13">
        <f>DATE(T$3,T$4,1)</f>
        <v>42644</v>
      </c>
      <c r="T9" s="14" t="str">
        <f>IF(ISERROR(VLOOKUP(S9,'  '!$C$5:$D$370,2,FALSE)),IF(ISERROR(VLOOKUP(S9,' '!$A$1:$B$30,2,FALSE)),"",VLOOKUP(S9,' '!$A$1:$B$30,2,FALSE)),VLOOKUP(S9,'  '!$C$5:$D$370,2,FALSE))</f>
        <v/>
      </c>
      <c r="U9" s="16" t="str">
        <f>IF(R9=2,1+INT((S9-DATE(YEAR(S9+4-WEEKDAY(S9+6)),1,5)+WEEKDAY(DATE(YEAR(S9+4-WEEKDAY(S9+6)),1,3)))/7),"")</f>
        <v/>
      </c>
      <c r="V9" s="17">
        <f>WEEKDAY(W9,1)</f>
        <v>3</v>
      </c>
      <c r="W9" s="13">
        <f>DATE(X$3,X$4,1)</f>
        <v>42675</v>
      </c>
      <c r="X9" s="14" t="str">
        <f>IF(ISERROR(VLOOKUP(W9,'  '!$C$5:$D$370,2,FALSE)),IF(ISERROR(VLOOKUP(W9,' '!$A$1:$B$30,2,FALSE)),"",VLOOKUP(W9,' '!$A$1:$B$30,2,FALSE)),VLOOKUP(W9,'  '!$C$5:$D$370,2,FALSE))</f>
        <v/>
      </c>
      <c r="Y9" s="16" t="str">
        <f>IF(V9=2,1+INT((W9-DATE(YEAR(W9+4-WEEKDAY(W9+6)),1,5)+WEEKDAY(DATE(YEAR(W9+4-WEEKDAY(W9+6)),1,3)))/7),"")</f>
        <v/>
      </c>
    </row>
    <row r="10" spans="1:27" x14ac:dyDescent="0.2">
      <c r="B10" s="12">
        <f t="shared" ref="B10:B36" si="0">WEEKDAY(C10,1)</f>
        <v>5</v>
      </c>
      <c r="C10" s="13">
        <f>C9+1</f>
        <v>42523</v>
      </c>
      <c r="D10" s="14" t="str">
        <f>IF(ISERROR(VLOOKUP(C10,'  '!$C$5:$D$370,2,FALSE)),IF(ISERROR(VLOOKUP(C10,' '!$A$1:$B$30,2,FALSE)),"",VLOOKUP(C10,' '!$A$1:$B$30,2,FALSE)),VLOOKUP(C10,'  '!$C$5:$D$370,2,FALSE))</f>
        <v/>
      </c>
      <c r="E10" s="18" t="str">
        <f t="shared" ref="E10:E39" si="1">IF(B10=2,1+INT((C10-DATE(YEAR(C10+4-WEEKDAY(C10+6)),1,5)+WEEKDAY(DATE(YEAR(C10+4-WEEKDAY(C10+6)),1,3)))/7),"")</f>
        <v/>
      </c>
      <c r="F10" s="12">
        <f t="shared" ref="F10:F36" si="2">WEEKDAY(G10,1)</f>
        <v>7</v>
      </c>
      <c r="G10" s="13">
        <f>G9+1</f>
        <v>42553</v>
      </c>
      <c r="H10" s="14" t="str">
        <f>IF(ISERROR(VLOOKUP(G10,'  '!$C$5:$D$370,2,FALSE)),IF(ISERROR(VLOOKUP(G10,' '!$A$1:$B$30,2,FALSE)),"",VLOOKUP(G10,' '!$A$1:$B$30,2,FALSE)),VLOOKUP(G10,'  '!$C$5:$D$370,2,FALSE))</f>
        <v/>
      </c>
      <c r="I10" s="16" t="str">
        <f t="shared" ref="I10:I39" si="3">IF(F10=2,1+INT((G10-DATE(YEAR(G10+4-WEEKDAY(G10+6)),1,5)+WEEKDAY(DATE(YEAR(G10+4-WEEKDAY(G10+6)),1,3)))/7),"")</f>
        <v/>
      </c>
      <c r="J10" s="17">
        <f t="shared" ref="J10:J36" si="4">WEEKDAY(K10,1)</f>
        <v>3</v>
      </c>
      <c r="K10" s="13">
        <f>K9+1</f>
        <v>42584</v>
      </c>
      <c r="L10" s="14" t="str">
        <f>IF(ISERROR(VLOOKUP(K10,'  '!$C$5:$D$370,2,FALSE)),IF(ISERROR(VLOOKUP(K10,' '!$A$1:$B$30,2,FALSE)),"",VLOOKUP(K10,' '!$A$1:$B$30,2,FALSE)),VLOOKUP(K10,'  '!$C$5:$D$370,2,FALSE))</f>
        <v/>
      </c>
      <c r="M10" s="16" t="str">
        <f t="shared" ref="M10:M39" si="5">IF(J10=2,1+INT((K10-DATE(YEAR(K10+4-WEEKDAY(K10+6)),1,5)+WEEKDAY(DATE(YEAR(K10+4-WEEKDAY(K10+6)),1,3)))/7),"")</f>
        <v/>
      </c>
      <c r="N10" s="17">
        <f t="shared" ref="N10:N36" si="6">WEEKDAY(O10,1)</f>
        <v>6</v>
      </c>
      <c r="O10" s="13">
        <f>O9+1</f>
        <v>42615</v>
      </c>
      <c r="P10" s="14" t="str">
        <f>IF(ISERROR(VLOOKUP(O10,'  '!$C$5:$D$370,2,FALSE)),IF(ISERROR(VLOOKUP(O10,' '!$A$1:$B$30,2,FALSE)),"",VLOOKUP(O10,' '!$A$1:$B$30,2,FALSE)),VLOOKUP(O10,'  '!$C$5:$D$370,2,FALSE))</f>
        <v/>
      </c>
      <c r="Q10" s="16" t="str">
        <f t="shared" ref="Q10:Q39" si="7">IF(N10=2,1+INT((O10-DATE(YEAR(O10+4-WEEKDAY(O10+6)),1,5)+WEEKDAY(DATE(YEAR(O10+4-WEEKDAY(O10+6)),1,3)))/7),"")</f>
        <v/>
      </c>
      <c r="R10" s="17">
        <f t="shared" ref="R10:R36" si="8">WEEKDAY(S10,1)</f>
        <v>1</v>
      </c>
      <c r="S10" s="13">
        <f>S9+1</f>
        <v>42645</v>
      </c>
      <c r="T10" s="14" t="str">
        <f>IF(ISERROR(VLOOKUP(S10,'  '!$C$5:$D$370,2,FALSE)),IF(ISERROR(VLOOKUP(S10,' '!$A$1:$B$30,2,FALSE)),"",VLOOKUP(S10,' '!$A$1:$B$30,2,FALSE)),VLOOKUP(S10,'  '!$C$5:$D$370,2,FALSE))</f>
        <v/>
      </c>
      <c r="U10" s="16" t="str">
        <f t="shared" ref="U10:U39" si="9">IF(R10=2,1+INT((S10-DATE(YEAR(S10+4-WEEKDAY(S10+6)),1,5)+WEEKDAY(DATE(YEAR(S10+4-WEEKDAY(S10+6)),1,3)))/7),"")</f>
        <v/>
      </c>
      <c r="V10" s="17">
        <f t="shared" ref="V10:V36" si="10">WEEKDAY(W10,1)</f>
        <v>4</v>
      </c>
      <c r="W10" s="13">
        <f>W9+1</f>
        <v>42676</v>
      </c>
      <c r="X10" s="14" t="str">
        <f>IF(ISERROR(VLOOKUP(W10,'  '!$C$5:$D$370,2,FALSE)),IF(ISERROR(VLOOKUP(W10,' '!$A$1:$B$30,2,FALSE)),"",VLOOKUP(W10,' '!$A$1:$B$30,2,FALSE)),VLOOKUP(W10,'  '!$C$5:$D$370,2,FALSE))</f>
        <v/>
      </c>
      <c r="Y10" s="16" t="str">
        <f t="shared" ref="Y10:Y39" si="11">IF(V10=2,1+INT((W10-DATE(YEAR(W10+4-WEEKDAY(W10+6)),1,5)+WEEKDAY(DATE(YEAR(W10+4-WEEKDAY(W10+6)),1,3)))/7),"")</f>
        <v/>
      </c>
    </row>
    <row r="11" spans="1:27" x14ac:dyDescent="0.2">
      <c r="B11" s="12">
        <f t="shared" si="0"/>
        <v>6</v>
      </c>
      <c r="C11" s="13">
        <f t="shared" ref="C11:C36" si="12">C10+1</f>
        <v>42524</v>
      </c>
      <c r="D11" s="14" t="str">
        <f>IF(ISERROR(VLOOKUP(C11,'  '!$C$5:$D$370,2,FALSE)),IF(ISERROR(VLOOKUP(C11,' '!$A$1:$B$30,2,FALSE)),"",VLOOKUP(C11,' '!$A$1:$B$30,2,FALSE)),VLOOKUP(C11,'  '!$C$5:$D$370,2,FALSE))</f>
        <v/>
      </c>
      <c r="E11" s="18" t="str">
        <f t="shared" si="1"/>
        <v/>
      </c>
      <c r="F11" s="12">
        <f t="shared" si="2"/>
        <v>1</v>
      </c>
      <c r="G11" s="13">
        <f t="shared" ref="G11:G36" si="13">G10+1</f>
        <v>42554</v>
      </c>
      <c r="H11" s="14" t="str">
        <f>IF(ISERROR(VLOOKUP(G11,'  '!$C$5:$D$370,2,FALSE)),IF(ISERROR(VLOOKUP(G11,' '!$A$1:$B$30,2,FALSE)),"",VLOOKUP(G11,' '!$A$1:$B$30,2,FALSE)),VLOOKUP(G11,'  '!$C$5:$D$370,2,FALSE))</f>
        <v/>
      </c>
      <c r="I11" s="16" t="str">
        <f t="shared" si="3"/>
        <v/>
      </c>
      <c r="J11" s="17">
        <f t="shared" si="4"/>
        <v>4</v>
      </c>
      <c r="K11" s="13">
        <f t="shared" ref="K11:K36" si="14">K10+1</f>
        <v>42585</v>
      </c>
      <c r="L11" s="14" t="str">
        <f>IF(ISERROR(VLOOKUP(K11,'  '!$C$5:$D$370,2,FALSE)),IF(ISERROR(VLOOKUP(K11,' '!$A$1:$B$30,2,FALSE)),"",VLOOKUP(K11,' '!$A$1:$B$30,2,FALSE)),VLOOKUP(K11,'  '!$C$5:$D$370,2,FALSE))</f>
        <v/>
      </c>
      <c r="M11" s="16" t="str">
        <f t="shared" si="5"/>
        <v/>
      </c>
      <c r="N11" s="17">
        <f t="shared" si="6"/>
        <v>7</v>
      </c>
      <c r="O11" s="13">
        <f t="shared" ref="O11:O36" si="15">O10+1</f>
        <v>42616</v>
      </c>
      <c r="P11" s="14" t="str">
        <f>IF(ISERROR(VLOOKUP(O11,'  '!$C$5:$D$370,2,FALSE)),IF(ISERROR(VLOOKUP(O11,' '!$A$1:$B$30,2,FALSE)),"",VLOOKUP(O11,' '!$A$1:$B$30,2,FALSE)),VLOOKUP(O11,'  '!$C$5:$D$370,2,FALSE))</f>
        <v/>
      </c>
      <c r="Q11" s="16" t="str">
        <f t="shared" si="7"/>
        <v/>
      </c>
      <c r="R11" s="17">
        <f t="shared" si="8"/>
        <v>2</v>
      </c>
      <c r="S11" s="13">
        <f t="shared" ref="S11:S36" si="16">S10+1</f>
        <v>42646</v>
      </c>
      <c r="T11" s="14" t="str">
        <f>IF(ISERROR(VLOOKUP(S11,'  '!$C$5:$D$370,2,FALSE)),IF(ISERROR(VLOOKUP(S11,' '!$A$1:$B$30,2,FALSE)),"",VLOOKUP(S11,' '!$A$1:$B$30,2,FALSE)),VLOOKUP(S11,'  '!$C$5:$D$370,2,FALSE))</f>
        <v/>
      </c>
      <c r="U11" s="16">
        <f t="shared" si="9"/>
        <v>40</v>
      </c>
      <c r="V11" s="17">
        <f t="shared" si="10"/>
        <v>5</v>
      </c>
      <c r="W11" s="13">
        <f t="shared" ref="W11:W36" si="17">W10+1</f>
        <v>42677</v>
      </c>
      <c r="X11" s="14" t="str">
        <f>IF(ISERROR(VLOOKUP(W11,'  '!$C$5:$D$370,2,FALSE)),IF(ISERROR(VLOOKUP(W11,' '!$A$1:$B$30,2,FALSE)),"",VLOOKUP(W11,' '!$A$1:$B$30,2,FALSE)),VLOOKUP(W11,'  '!$C$5:$D$370,2,FALSE))</f>
        <v/>
      </c>
      <c r="Y11" s="16" t="str">
        <f t="shared" si="11"/>
        <v/>
      </c>
      <c r="AA11" s="19"/>
    </row>
    <row r="12" spans="1:27" x14ac:dyDescent="0.2">
      <c r="B12" s="12">
        <f t="shared" si="0"/>
        <v>7</v>
      </c>
      <c r="C12" s="13">
        <f t="shared" si="12"/>
        <v>42525</v>
      </c>
      <c r="D12" s="14" t="str">
        <f>IF(ISERROR(VLOOKUP(C12,'  '!$C$5:$D$370,2,FALSE)),IF(ISERROR(VLOOKUP(C12,' '!$A$1:$B$30,2,FALSE)),"",VLOOKUP(C12,' '!$A$1:$B$30,2,FALSE)),VLOOKUP(C12,'  '!$C$5:$D$370,2,FALSE))</f>
        <v/>
      </c>
      <c r="E12" s="18" t="str">
        <f t="shared" si="1"/>
        <v/>
      </c>
      <c r="F12" s="12">
        <f t="shared" si="2"/>
        <v>2</v>
      </c>
      <c r="G12" s="13">
        <f t="shared" si="13"/>
        <v>42555</v>
      </c>
      <c r="H12" s="14" t="str">
        <f>IF(ISERROR(VLOOKUP(G12,'  '!$C$5:$D$370,2,FALSE)),IF(ISERROR(VLOOKUP(G12,' '!$A$1:$B$30,2,FALSE)),"",VLOOKUP(G12,' '!$A$1:$B$30,2,FALSE)),VLOOKUP(G12,'  '!$C$5:$D$370,2,FALSE))</f>
        <v/>
      </c>
      <c r="I12" s="16">
        <f t="shared" si="3"/>
        <v>27</v>
      </c>
      <c r="J12" s="17">
        <f t="shared" si="4"/>
        <v>5</v>
      </c>
      <c r="K12" s="13">
        <f t="shared" si="14"/>
        <v>42586</v>
      </c>
      <c r="L12" s="14" t="str">
        <f>IF(ISERROR(VLOOKUP(K12,'  '!$C$5:$D$370,2,FALSE)),IF(ISERROR(VLOOKUP(K12,' '!$A$1:$B$30,2,FALSE)),"",VLOOKUP(K12,' '!$A$1:$B$30,2,FALSE)),VLOOKUP(K12,'  '!$C$5:$D$370,2,FALSE))</f>
        <v/>
      </c>
      <c r="M12" s="16" t="str">
        <f t="shared" si="5"/>
        <v/>
      </c>
      <c r="N12" s="17">
        <f t="shared" si="6"/>
        <v>1</v>
      </c>
      <c r="O12" s="13">
        <f t="shared" si="15"/>
        <v>42617</v>
      </c>
      <c r="P12" s="14" t="str">
        <f>IF(ISERROR(VLOOKUP(O12,'  '!$C$5:$D$370,2,FALSE)),IF(ISERROR(VLOOKUP(O12,' '!$A$1:$B$30,2,FALSE)),"",VLOOKUP(O12,' '!$A$1:$B$30,2,FALSE)),VLOOKUP(O12,'  '!$C$5:$D$370,2,FALSE))</f>
        <v/>
      </c>
      <c r="Q12" s="16" t="str">
        <f t="shared" si="7"/>
        <v/>
      </c>
      <c r="R12" s="17">
        <f t="shared" si="8"/>
        <v>3</v>
      </c>
      <c r="S12" s="13">
        <f t="shared" si="16"/>
        <v>42647</v>
      </c>
      <c r="T12" s="14" t="str">
        <f>IF(ISERROR(VLOOKUP(S12,'  '!$C$5:$D$370,2,FALSE)),IF(ISERROR(VLOOKUP(S12,' '!$A$1:$B$30,2,FALSE)),"",VLOOKUP(S12,' '!$A$1:$B$30,2,FALSE)),VLOOKUP(S12,'  '!$C$5:$D$370,2,FALSE))</f>
        <v/>
      </c>
      <c r="U12" s="16" t="str">
        <f t="shared" si="9"/>
        <v/>
      </c>
      <c r="V12" s="17">
        <f t="shared" si="10"/>
        <v>6</v>
      </c>
      <c r="W12" s="13">
        <f t="shared" si="17"/>
        <v>42678</v>
      </c>
      <c r="X12" s="14" t="str">
        <f>IF(ISERROR(VLOOKUP(W12,'  '!$C$5:$D$370,2,FALSE)),IF(ISERROR(VLOOKUP(W12,' '!$A$1:$B$30,2,FALSE)),"",VLOOKUP(W12,' '!$A$1:$B$30,2,FALSE)),VLOOKUP(W12,'  '!$C$5:$D$370,2,FALSE))</f>
        <v/>
      </c>
      <c r="Y12" s="16" t="str">
        <f t="shared" si="11"/>
        <v/>
      </c>
    </row>
    <row r="13" spans="1:27" x14ac:dyDescent="0.2">
      <c r="B13" s="12">
        <f t="shared" si="0"/>
        <v>1</v>
      </c>
      <c r="C13" s="13">
        <f t="shared" si="12"/>
        <v>42526</v>
      </c>
      <c r="D13" s="14" t="str">
        <f>IF(ISERROR(VLOOKUP(C13,'  '!$C$5:$D$370,2,FALSE)),IF(ISERROR(VLOOKUP(C13,' '!$A$1:$B$30,2,FALSE)),"",VLOOKUP(C13,' '!$A$1:$B$30,2,FALSE)),VLOOKUP(C13,'  '!$C$5:$D$370,2,FALSE))</f>
        <v>Grundlovsdag</v>
      </c>
      <c r="E13" s="18" t="str">
        <f t="shared" si="1"/>
        <v/>
      </c>
      <c r="F13" s="12">
        <f t="shared" si="2"/>
        <v>3</v>
      </c>
      <c r="G13" s="13">
        <f t="shared" si="13"/>
        <v>42556</v>
      </c>
      <c r="H13" s="14" t="str">
        <f>IF(ISERROR(VLOOKUP(G13,'  '!$C$5:$D$370,2,FALSE)),IF(ISERROR(VLOOKUP(G13,' '!$A$1:$B$30,2,FALSE)),"",VLOOKUP(G13,' '!$A$1:$B$30,2,FALSE)),VLOOKUP(G13,'  '!$C$5:$D$370,2,FALSE))</f>
        <v/>
      </c>
      <c r="I13" s="16" t="str">
        <f t="shared" si="3"/>
        <v/>
      </c>
      <c r="J13" s="17">
        <f t="shared" si="4"/>
        <v>6</v>
      </c>
      <c r="K13" s="13">
        <f t="shared" si="14"/>
        <v>42587</v>
      </c>
      <c r="L13" s="14" t="str">
        <f>IF(ISERROR(VLOOKUP(K13,'  '!$C$5:$D$370,2,FALSE)),IF(ISERROR(VLOOKUP(K13,' '!$A$1:$B$30,2,FALSE)),"",VLOOKUP(K13,' '!$A$1:$B$30,2,FALSE)),VLOOKUP(K13,'  '!$C$5:$D$370,2,FALSE))</f>
        <v/>
      </c>
      <c r="M13" s="16" t="str">
        <f t="shared" si="5"/>
        <v/>
      </c>
      <c r="N13" s="17">
        <f t="shared" si="6"/>
        <v>2</v>
      </c>
      <c r="O13" s="13">
        <f t="shared" si="15"/>
        <v>42618</v>
      </c>
      <c r="P13" s="14" t="str">
        <f>IF(ISERROR(VLOOKUP(O13,'  '!$C$5:$D$370,2,FALSE)),IF(ISERROR(VLOOKUP(O13,' '!$A$1:$B$30,2,FALSE)),"",VLOOKUP(O13,' '!$A$1:$B$30,2,FALSE)),VLOOKUP(O13,'  '!$C$5:$D$370,2,FALSE))</f>
        <v/>
      </c>
      <c r="Q13" s="16">
        <f t="shared" si="7"/>
        <v>36</v>
      </c>
      <c r="R13" s="17">
        <f t="shared" si="8"/>
        <v>4</v>
      </c>
      <c r="S13" s="13">
        <f t="shared" si="16"/>
        <v>42648</v>
      </c>
      <c r="T13" s="14" t="str">
        <f>IF(ISERROR(VLOOKUP(S13,'  '!$C$5:$D$370,2,FALSE)),IF(ISERROR(VLOOKUP(S13,' '!$A$1:$B$30,2,FALSE)),"",VLOOKUP(S13,' '!$A$1:$B$30,2,FALSE)),VLOOKUP(S13,'  '!$C$5:$D$370,2,FALSE))</f>
        <v/>
      </c>
      <c r="U13" s="16" t="str">
        <f t="shared" si="9"/>
        <v/>
      </c>
      <c r="V13" s="17">
        <f t="shared" si="10"/>
        <v>7</v>
      </c>
      <c r="W13" s="13">
        <f t="shared" si="17"/>
        <v>42679</v>
      </c>
      <c r="X13" s="14" t="str">
        <f>IF(ISERROR(VLOOKUP(W13,'  '!$C$5:$D$370,2,FALSE)),IF(ISERROR(VLOOKUP(W13,' '!$A$1:$B$30,2,FALSE)),"",VLOOKUP(W13,' '!$A$1:$B$30,2,FALSE)),VLOOKUP(W13,'  '!$C$5:$D$370,2,FALSE))</f>
        <v/>
      </c>
      <c r="Y13" s="16" t="str">
        <f t="shared" si="11"/>
        <v/>
      </c>
    </row>
    <row r="14" spans="1:27" x14ac:dyDescent="0.2">
      <c r="B14" s="12">
        <f t="shared" si="0"/>
        <v>2</v>
      </c>
      <c r="C14" s="13">
        <f t="shared" si="12"/>
        <v>42527</v>
      </c>
      <c r="D14" s="14" t="str">
        <f>IF(ISERROR(VLOOKUP(C14,'  '!$C$5:$D$370,2,FALSE)),IF(ISERROR(VLOOKUP(C14,' '!$A$1:$B$30,2,FALSE)),"",VLOOKUP(C14,' '!$A$1:$B$30,2,FALSE)),VLOOKUP(C14,'  '!$C$5:$D$370,2,FALSE))</f>
        <v/>
      </c>
      <c r="E14" s="18">
        <f t="shared" si="1"/>
        <v>23</v>
      </c>
      <c r="F14" s="12">
        <f t="shared" si="2"/>
        <v>4</v>
      </c>
      <c r="G14" s="13">
        <f t="shared" si="13"/>
        <v>42557</v>
      </c>
      <c r="H14" s="14" t="str">
        <f>IF(ISERROR(VLOOKUP(G14,'  '!$C$5:$D$370,2,FALSE)),IF(ISERROR(VLOOKUP(G14,' '!$A$1:$B$30,2,FALSE)),"",VLOOKUP(G14,' '!$A$1:$B$30,2,FALSE)),VLOOKUP(G14,'  '!$C$5:$D$370,2,FALSE))</f>
        <v/>
      </c>
      <c r="I14" s="16" t="str">
        <f t="shared" si="3"/>
        <v/>
      </c>
      <c r="J14" s="17">
        <f t="shared" si="4"/>
        <v>7</v>
      </c>
      <c r="K14" s="13">
        <f t="shared" si="14"/>
        <v>42588</v>
      </c>
      <c r="L14" s="14" t="str">
        <f>IF(ISERROR(VLOOKUP(K14,'  '!$C$5:$D$370,2,FALSE)),IF(ISERROR(VLOOKUP(K14,' '!$A$1:$B$30,2,FALSE)),"",VLOOKUP(K14,' '!$A$1:$B$30,2,FALSE)),VLOOKUP(K14,'  '!$C$5:$D$370,2,FALSE))</f>
        <v/>
      </c>
      <c r="M14" s="16" t="str">
        <f t="shared" si="5"/>
        <v/>
      </c>
      <c r="N14" s="17">
        <f t="shared" si="6"/>
        <v>3</v>
      </c>
      <c r="O14" s="13">
        <f t="shared" si="15"/>
        <v>42619</v>
      </c>
      <c r="P14" s="14" t="str">
        <f>IF(ISERROR(VLOOKUP(O14,'  '!$C$5:$D$370,2,FALSE)),IF(ISERROR(VLOOKUP(O14,' '!$A$1:$B$30,2,FALSE)),"",VLOOKUP(O14,' '!$A$1:$B$30,2,FALSE)),VLOOKUP(O14,'  '!$C$5:$D$370,2,FALSE))</f>
        <v/>
      </c>
      <c r="Q14" s="16" t="str">
        <f t="shared" si="7"/>
        <v/>
      </c>
      <c r="R14" s="17">
        <f t="shared" si="8"/>
        <v>5</v>
      </c>
      <c r="S14" s="13">
        <f t="shared" si="16"/>
        <v>42649</v>
      </c>
      <c r="T14" s="14" t="str">
        <f>IF(ISERROR(VLOOKUP(S14,'  '!$C$5:$D$370,2,FALSE)),IF(ISERROR(VLOOKUP(S14,' '!$A$1:$B$30,2,FALSE)),"",VLOOKUP(S14,' '!$A$1:$B$30,2,FALSE)),VLOOKUP(S14,'  '!$C$5:$D$370,2,FALSE))</f>
        <v/>
      </c>
      <c r="U14" s="16" t="str">
        <f t="shared" si="9"/>
        <v/>
      </c>
      <c r="V14" s="17">
        <f t="shared" si="10"/>
        <v>1</v>
      </c>
      <c r="W14" s="13">
        <f t="shared" si="17"/>
        <v>42680</v>
      </c>
      <c r="X14" s="14" t="str">
        <f>IF(ISERROR(VLOOKUP(W14,'  '!$C$5:$D$370,2,FALSE)),IF(ISERROR(VLOOKUP(W14,' '!$A$1:$B$30,2,FALSE)),"",VLOOKUP(W14,' '!$A$1:$B$30,2,FALSE)),VLOOKUP(W14,'  '!$C$5:$D$370,2,FALSE))</f>
        <v/>
      </c>
      <c r="Y14" s="16" t="str">
        <f t="shared" si="11"/>
        <v/>
      </c>
    </row>
    <row r="15" spans="1:27" x14ac:dyDescent="0.2">
      <c r="B15" s="12">
        <f t="shared" si="0"/>
        <v>3</v>
      </c>
      <c r="C15" s="13">
        <f t="shared" si="12"/>
        <v>42528</v>
      </c>
      <c r="D15" s="14" t="str">
        <f>IF(ISERROR(VLOOKUP(C15,'  '!$C$5:$D$370,2,FALSE)),IF(ISERROR(VLOOKUP(C15,' '!$A$1:$B$30,2,FALSE)),"",VLOOKUP(C15,' '!$A$1:$B$30,2,FALSE)),VLOOKUP(C15,'  '!$C$5:$D$370,2,FALSE))</f>
        <v/>
      </c>
      <c r="E15" s="18" t="str">
        <f t="shared" si="1"/>
        <v/>
      </c>
      <c r="F15" s="12">
        <f t="shared" si="2"/>
        <v>5</v>
      </c>
      <c r="G15" s="13">
        <f t="shared" si="13"/>
        <v>42558</v>
      </c>
      <c r="H15" s="14" t="str">
        <f>IF(ISERROR(VLOOKUP(G15,'  '!$C$5:$D$370,2,FALSE)),IF(ISERROR(VLOOKUP(G15,' '!$A$1:$B$30,2,FALSE)),"",VLOOKUP(G15,' '!$A$1:$B$30,2,FALSE)),VLOOKUP(G15,'  '!$C$5:$D$370,2,FALSE))</f>
        <v/>
      </c>
      <c r="I15" s="16" t="str">
        <f t="shared" si="3"/>
        <v/>
      </c>
      <c r="J15" s="17">
        <f t="shared" si="4"/>
        <v>1</v>
      </c>
      <c r="K15" s="13">
        <f t="shared" si="14"/>
        <v>42589</v>
      </c>
      <c r="L15" s="14" t="str">
        <f>IF(ISERROR(VLOOKUP(K15,'  '!$C$5:$D$370,2,FALSE)),IF(ISERROR(VLOOKUP(K15,' '!$A$1:$B$30,2,FALSE)),"",VLOOKUP(K15,' '!$A$1:$B$30,2,FALSE)),VLOOKUP(K15,'  '!$C$5:$D$370,2,FALSE))</f>
        <v/>
      </c>
      <c r="M15" s="16" t="str">
        <f t="shared" si="5"/>
        <v/>
      </c>
      <c r="N15" s="17">
        <f t="shared" si="6"/>
        <v>4</v>
      </c>
      <c r="O15" s="13">
        <f t="shared" si="15"/>
        <v>42620</v>
      </c>
      <c r="P15" s="14" t="str">
        <f>IF(ISERROR(VLOOKUP(O15,'  '!$C$5:$D$370,2,FALSE)),IF(ISERROR(VLOOKUP(O15,' '!$A$1:$B$30,2,FALSE)),"",VLOOKUP(O15,' '!$A$1:$B$30,2,FALSE)),VLOOKUP(O15,'  '!$C$5:$D$370,2,FALSE))</f>
        <v/>
      </c>
      <c r="Q15" s="16" t="str">
        <f t="shared" si="7"/>
        <v/>
      </c>
      <c r="R15" s="17">
        <f t="shared" si="8"/>
        <v>6</v>
      </c>
      <c r="S15" s="13">
        <f t="shared" si="16"/>
        <v>42650</v>
      </c>
      <c r="T15" s="14" t="str">
        <f>IF(ISERROR(VLOOKUP(S15,'  '!$C$5:$D$370,2,FALSE)),IF(ISERROR(VLOOKUP(S15,' '!$A$1:$B$30,2,FALSE)),"",VLOOKUP(S15,' '!$A$1:$B$30,2,FALSE)),VLOOKUP(S15,'  '!$C$5:$D$370,2,FALSE))</f>
        <v/>
      </c>
      <c r="U15" s="16" t="str">
        <f t="shared" si="9"/>
        <v/>
      </c>
      <c r="V15" s="17">
        <f t="shared" si="10"/>
        <v>2</v>
      </c>
      <c r="W15" s="13">
        <f t="shared" si="17"/>
        <v>42681</v>
      </c>
      <c r="X15" s="14" t="str">
        <f>IF(ISERROR(VLOOKUP(W15,'  '!$C$5:$D$370,2,FALSE)),IF(ISERROR(VLOOKUP(W15,' '!$A$1:$B$30,2,FALSE)),"",VLOOKUP(W15,' '!$A$1:$B$30,2,FALSE)),VLOOKUP(W15,'  '!$C$5:$D$370,2,FALSE))</f>
        <v/>
      </c>
      <c r="Y15" s="16">
        <f t="shared" si="11"/>
        <v>45</v>
      </c>
    </row>
    <row r="16" spans="1:27" x14ac:dyDescent="0.2">
      <c r="B16" s="12">
        <f t="shared" si="0"/>
        <v>4</v>
      </c>
      <c r="C16" s="13">
        <f t="shared" si="12"/>
        <v>42529</v>
      </c>
      <c r="D16" s="14" t="str">
        <f>IF(ISERROR(VLOOKUP(C16,'  '!$C$5:$D$370,2,FALSE)),IF(ISERROR(VLOOKUP(C16,' '!$A$1:$B$30,2,FALSE)),"",VLOOKUP(C16,' '!$A$1:$B$30,2,FALSE)),VLOOKUP(C16,'  '!$C$5:$D$370,2,FALSE))</f>
        <v/>
      </c>
      <c r="E16" s="18" t="str">
        <f t="shared" si="1"/>
        <v/>
      </c>
      <c r="F16" s="12">
        <f t="shared" si="2"/>
        <v>6</v>
      </c>
      <c r="G16" s="13">
        <f t="shared" si="13"/>
        <v>42559</v>
      </c>
      <c r="H16" s="14" t="str">
        <f>IF(ISERROR(VLOOKUP(G16,'  '!$C$5:$D$370,2,FALSE)),IF(ISERROR(VLOOKUP(G16,' '!$A$1:$B$30,2,FALSE)),"",VLOOKUP(G16,' '!$A$1:$B$30,2,FALSE)),VLOOKUP(G16,'  '!$C$5:$D$370,2,FALSE))</f>
        <v/>
      </c>
      <c r="I16" s="16" t="str">
        <f t="shared" si="3"/>
        <v/>
      </c>
      <c r="J16" s="17">
        <f t="shared" si="4"/>
        <v>2</v>
      </c>
      <c r="K16" s="13">
        <f t="shared" si="14"/>
        <v>42590</v>
      </c>
      <c r="L16" s="14" t="str">
        <f>IF(ISERROR(VLOOKUP(K16,'  '!$C$5:$D$370,2,FALSE)),IF(ISERROR(VLOOKUP(K16,' '!$A$1:$B$30,2,FALSE)),"",VLOOKUP(K16,' '!$A$1:$B$30,2,FALSE)),VLOOKUP(K16,'  '!$C$5:$D$370,2,FALSE))</f>
        <v/>
      </c>
      <c r="M16" s="16">
        <f t="shared" si="5"/>
        <v>32</v>
      </c>
      <c r="N16" s="17">
        <f t="shared" si="6"/>
        <v>5</v>
      </c>
      <c r="O16" s="13">
        <f t="shared" si="15"/>
        <v>42621</v>
      </c>
      <c r="P16" s="14" t="str">
        <f>IF(ISERROR(VLOOKUP(O16,'  '!$C$5:$D$370,2,FALSE)),IF(ISERROR(VLOOKUP(O16,' '!$A$1:$B$30,2,FALSE)),"",VLOOKUP(O16,' '!$A$1:$B$30,2,FALSE)),VLOOKUP(O16,'  '!$C$5:$D$370,2,FALSE))</f>
        <v/>
      </c>
      <c r="Q16" s="16" t="str">
        <f t="shared" si="7"/>
        <v/>
      </c>
      <c r="R16" s="17">
        <f t="shared" si="8"/>
        <v>7</v>
      </c>
      <c r="S16" s="13">
        <f t="shared" si="16"/>
        <v>42651</v>
      </c>
      <c r="T16" s="14" t="str">
        <f>IF(ISERROR(VLOOKUP(S16,'  '!$C$5:$D$370,2,FALSE)),IF(ISERROR(VLOOKUP(S16,' '!$A$1:$B$30,2,FALSE)),"",VLOOKUP(S16,' '!$A$1:$B$30,2,FALSE)),VLOOKUP(S16,'  '!$C$5:$D$370,2,FALSE))</f>
        <v/>
      </c>
      <c r="U16" s="16" t="str">
        <f t="shared" si="9"/>
        <v/>
      </c>
      <c r="V16" s="17">
        <f t="shared" si="10"/>
        <v>3</v>
      </c>
      <c r="W16" s="13">
        <f t="shared" si="17"/>
        <v>42682</v>
      </c>
      <c r="X16" s="14" t="str">
        <f>IF(ISERROR(VLOOKUP(W16,'  '!$C$5:$D$370,2,FALSE)),IF(ISERROR(VLOOKUP(W16,' '!$A$1:$B$30,2,FALSE)),"",VLOOKUP(W16,' '!$A$1:$B$30,2,FALSE)),VLOOKUP(W16,'  '!$C$5:$D$370,2,FALSE))</f>
        <v/>
      </c>
      <c r="Y16" s="16" t="str">
        <f t="shared" si="11"/>
        <v/>
      </c>
    </row>
    <row r="17" spans="2:25" x14ac:dyDescent="0.2">
      <c r="B17" s="12">
        <f t="shared" si="0"/>
        <v>5</v>
      </c>
      <c r="C17" s="13">
        <f t="shared" si="12"/>
        <v>42530</v>
      </c>
      <c r="D17" s="14" t="str">
        <f>IF(ISERROR(VLOOKUP(C17,'  '!$C$5:$D$370,2,FALSE)),IF(ISERROR(VLOOKUP(C17,' '!$A$1:$B$30,2,FALSE)),"",VLOOKUP(C17,' '!$A$1:$B$30,2,FALSE)),VLOOKUP(C17,'  '!$C$5:$D$370,2,FALSE))</f>
        <v/>
      </c>
      <c r="E17" s="18" t="str">
        <f t="shared" si="1"/>
        <v/>
      </c>
      <c r="F17" s="12">
        <f t="shared" si="2"/>
        <v>7</v>
      </c>
      <c r="G17" s="13">
        <f t="shared" si="13"/>
        <v>42560</v>
      </c>
      <c r="H17" s="14" t="str">
        <f>IF(ISERROR(VLOOKUP(G17,'  '!$C$5:$D$370,2,FALSE)),IF(ISERROR(VLOOKUP(G17,' '!$A$1:$B$30,2,FALSE)),"",VLOOKUP(G17,' '!$A$1:$B$30,2,FALSE)),VLOOKUP(G17,'  '!$C$5:$D$370,2,FALSE))</f>
        <v/>
      </c>
      <c r="I17" s="16" t="str">
        <f t="shared" si="3"/>
        <v/>
      </c>
      <c r="J17" s="17">
        <f t="shared" si="4"/>
        <v>3</v>
      </c>
      <c r="K17" s="13">
        <f t="shared" si="14"/>
        <v>42591</v>
      </c>
      <c r="L17" s="14" t="str">
        <f>IF(ISERROR(VLOOKUP(K17,'  '!$C$5:$D$370,2,FALSE)),IF(ISERROR(VLOOKUP(K17,' '!$A$1:$B$30,2,FALSE)),"",VLOOKUP(K17,' '!$A$1:$B$30,2,FALSE)),VLOOKUP(K17,'  '!$C$5:$D$370,2,FALSE))</f>
        <v/>
      </c>
      <c r="M17" s="16" t="str">
        <f t="shared" si="5"/>
        <v/>
      </c>
      <c r="N17" s="17">
        <f t="shared" si="6"/>
        <v>6</v>
      </c>
      <c r="O17" s="13">
        <f t="shared" si="15"/>
        <v>42622</v>
      </c>
      <c r="P17" s="14" t="str">
        <f>IF(ISERROR(VLOOKUP(O17,'  '!$C$5:$D$370,2,FALSE)),IF(ISERROR(VLOOKUP(O17,' '!$A$1:$B$30,2,FALSE)),"",VLOOKUP(O17,' '!$A$1:$B$30,2,FALSE)),VLOOKUP(O17,'  '!$C$5:$D$370,2,FALSE))</f>
        <v/>
      </c>
      <c r="Q17" s="16" t="str">
        <f t="shared" si="7"/>
        <v/>
      </c>
      <c r="R17" s="17">
        <f t="shared" si="8"/>
        <v>1</v>
      </c>
      <c r="S17" s="13">
        <f t="shared" si="16"/>
        <v>42652</v>
      </c>
      <c r="T17" s="14" t="str">
        <f>IF(ISERROR(VLOOKUP(S17,'  '!$C$5:$D$370,2,FALSE)),IF(ISERROR(VLOOKUP(S17,' '!$A$1:$B$30,2,FALSE)),"",VLOOKUP(S17,' '!$A$1:$B$30,2,FALSE)),VLOOKUP(S17,'  '!$C$5:$D$370,2,FALSE))</f>
        <v/>
      </c>
      <c r="U17" s="16" t="str">
        <f t="shared" si="9"/>
        <v/>
      </c>
      <c r="V17" s="17">
        <f t="shared" si="10"/>
        <v>4</v>
      </c>
      <c r="W17" s="13">
        <f t="shared" si="17"/>
        <v>42683</v>
      </c>
      <c r="X17" s="14" t="str">
        <f>IF(ISERROR(VLOOKUP(W17,'  '!$C$5:$D$370,2,FALSE)),IF(ISERROR(VLOOKUP(W17,' '!$A$1:$B$30,2,FALSE)),"",VLOOKUP(W17,' '!$A$1:$B$30,2,FALSE)),VLOOKUP(W17,'  '!$C$5:$D$370,2,FALSE))</f>
        <v/>
      </c>
      <c r="Y17" s="16" t="str">
        <f t="shared" si="11"/>
        <v/>
      </c>
    </row>
    <row r="18" spans="2:25" x14ac:dyDescent="0.2">
      <c r="B18" s="12">
        <f t="shared" si="0"/>
        <v>6</v>
      </c>
      <c r="C18" s="13">
        <f t="shared" si="12"/>
        <v>42531</v>
      </c>
      <c r="D18" s="14" t="str">
        <f>IF(ISERROR(VLOOKUP(C18,'  '!$C$5:$D$370,2,FALSE)),IF(ISERROR(VLOOKUP(C18,' '!$A$1:$B$30,2,FALSE)),"",VLOOKUP(C18,' '!$A$1:$B$30,2,FALSE)),VLOOKUP(C18,'  '!$C$5:$D$370,2,FALSE))</f>
        <v/>
      </c>
      <c r="E18" s="18" t="str">
        <f t="shared" si="1"/>
        <v/>
      </c>
      <c r="F18" s="12">
        <f t="shared" si="2"/>
        <v>1</v>
      </c>
      <c r="G18" s="13">
        <f t="shared" si="13"/>
        <v>42561</v>
      </c>
      <c r="H18" s="14" t="str">
        <f>IF(ISERROR(VLOOKUP(G18,'  '!$C$5:$D$370,2,FALSE)),IF(ISERROR(VLOOKUP(G18,' '!$A$1:$B$30,2,FALSE)),"",VLOOKUP(G18,' '!$A$1:$B$30,2,FALSE)),VLOOKUP(G18,'  '!$C$5:$D$370,2,FALSE))</f>
        <v/>
      </c>
      <c r="I18" s="16" t="str">
        <f t="shared" si="3"/>
        <v/>
      </c>
      <c r="J18" s="17">
        <f t="shared" si="4"/>
        <v>4</v>
      </c>
      <c r="K18" s="13">
        <f t="shared" si="14"/>
        <v>42592</v>
      </c>
      <c r="L18" s="14" t="str">
        <f>IF(ISERROR(VLOOKUP(K18,'  '!$C$5:$D$370,2,FALSE)),IF(ISERROR(VLOOKUP(K18,' '!$A$1:$B$30,2,FALSE)),"",VLOOKUP(K18,' '!$A$1:$B$30,2,FALSE)),VLOOKUP(K18,'  '!$C$5:$D$370,2,FALSE))</f>
        <v/>
      </c>
      <c r="M18" s="16" t="str">
        <f t="shared" si="5"/>
        <v/>
      </c>
      <c r="N18" s="17">
        <f t="shared" si="6"/>
        <v>7</v>
      </c>
      <c r="O18" s="13">
        <f t="shared" si="15"/>
        <v>42623</v>
      </c>
      <c r="P18" s="14" t="str">
        <f>IF(ISERROR(VLOOKUP(O18,'  '!$C$5:$D$370,2,FALSE)),IF(ISERROR(VLOOKUP(O18,' '!$A$1:$B$30,2,FALSE)),"",VLOOKUP(O18,' '!$A$1:$B$30,2,FALSE)),VLOOKUP(O18,'  '!$C$5:$D$370,2,FALSE))</f>
        <v/>
      </c>
      <c r="Q18" s="16" t="str">
        <f t="shared" si="7"/>
        <v/>
      </c>
      <c r="R18" s="17">
        <f t="shared" si="8"/>
        <v>2</v>
      </c>
      <c r="S18" s="13">
        <f t="shared" si="16"/>
        <v>42653</v>
      </c>
      <c r="T18" s="14" t="str">
        <f>IF(ISERROR(VLOOKUP(S18,'  '!$C$5:$D$370,2,FALSE)),IF(ISERROR(VLOOKUP(S18,' '!$A$1:$B$30,2,FALSE)),"",VLOOKUP(S18,' '!$A$1:$B$30,2,FALSE)),VLOOKUP(S18,'  '!$C$5:$D$370,2,FALSE))</f>
        <v/>
      </c>
      <c r="U18" s="16">
        <f t="shared" si="9"/>
        <v>41</v>
      </c>
      <c r="V18" s="17">
        <f t="shared" si="10"/>
        <v>5</v>
      </c>
      <c r="W18" s="13">
        <f t="shared" si="17"/>
        <v>42684</v>
      </c>
      <c r="X18" s="14" t="str">
        <f>IF(ISERROR(VLOOKUP(W18,'  '!$C$5:$D$370,2,FALSE)),IF(ISERROR(VLOOKUP(W18,' '!$A$1:$B$30,2,FALSE)),"",VLOOKUP(W18,' '!$A$1:$B$30,2,FALSE)),VLOOKUP(W18,'  '!$C$5:$D$370,2,FALSE))</f>
        <v/>
      </c>
      <c r="Y18" s="16" t="str">
        <f t="shared" si="11"/>
        <v/>
      </c>
    </row>
    <row r="19" spans="2:25" x14ac:dyDescent="0.2">
      <c r="B19" s="12">
        <f t="shared" si="0"/>
        <v>7</v>
      </c>
      <c r="C19" s="13">
        <f t="shared" si="12"/>
        <v>42532</v>
      </c>
      <c r="D19" s="14" t="str">
        <f>IF(ISERROR(VLOOKUP(C19,'  '!$C$5:$D$370,2,FALSE)),IF(ISERROR(VLOOKUP(C19,' '!$A$1:$B$30,2,FALSE)),"",VLOOKUP(C19,' '!$A$1:$B$30,2,FALSE)),VLOOKUP(C19,'  '!$C$5:$D$370,2,FALSE))</f>
        <v/>
      </c>
      <c r="E19" s="18" t="str">
        <f t="shared" si="1"/>
        <v/>
      </c>
      <c r="F19" s="12">
        <f t="shared" si="2"/>
        <v>2</v>
      </c>
      <c r="G19" s="13">
        <f t="shared" si="13"/>
        <v>42562</v>
      </c>
      <c r="H19" s="14" t="str">
        <f>IF(ISERROR(VLOOKUP(G19,'  '!$C$5:$D$370,2,FALSE)),IF(ISERROR(VLOOKUP(G19,' '!$A$1:$B$30,2,FALSE)),"",VLOOKUP(G19,' '!$A$1:$B$30,2,FALSE)),VLOOKUP(G19,'  '!$C$5:$D$370,2,FALSE))</f>
        <v/>
      </c>
      <c r="I19" s="16">
        <f t="shared" si="3"/>
        <v>28</v>
      </c>
      <c r="J19" s="17">
        <f t="shared" si="4"/>
        <v>5</v>
      </c>
      <c r="K19" s="13">
        <f t="shared" si="14"/>
        <v>42593</v>
      </c>
      <c r="L19" s="14" t="str">
        <f>IF(ISERROR(VLOOKUP(K19,'  '!$C$5:$D$370,2,FALSE)),IF(ISERROR(VLOOKUP(K19,' '!$A$1:$B$30,2,FALSE)),"",VLOOKUP(K19,' '!$A$1:$B$30,2,FALSE)),VLOOKUP(K19,'  '!$C$5:$D$370,2,FALSE))</f>
        <v/>
      </c>
      <c r="M19" s="16" t="str">
        <f t="shared" si="5"/>
        <v/>
      </c>
      <c r="N19" s="17">
        <f t="shared" si="6"/>
        <v>1</v>
      </c>
      <c r="O19" s="13">
        <f t="shared" si="15"/>
        <v>42624</v>
      </c>
      <c r="P19" s="14" t="str">
        <f>IF(ISERROR(VLOOKUP(O19,'  '!$C$5:$D$370,2,FALSE)),IF(ISERROR(VLOOKUP(O19,' '!$A$1:$B$30,2,FALSE)),"",VLOOKUP(O19,' '!$A$1:$B$30,2,FALSE)),VLOOKUP(O19,'  '!$C$5:$D$370,2,FALSE))</f>
        <v/>
      </c>
      <c r="Q19" s="16" t="str">
        <f t="shared" si="7"/>
        <v/>
      </c>
      <c r="R19" s="17">
        <f t="shared" si="8"/>
        <v>3</v>
      </c>
      <c r="S19" s="13">
        <f t="shared" si="16"/>
        <v>42654</v>
      </c>
      <c r="T19" s="14" t="str">
        <f>IF(ISERROR(VLOOKUP(S19,'  '!$C$5:$D$370,2,FALSE)),IF(ISERROR(VLOOKUP(S19,' '!$A$1:$B$30,2,FALSE)),"",VLOOKUP(S19,' '!$A$1:$B$30,2,FALSE)),VLOOKUP(S19,'  '!$C$5:$D$370,2,FALSE))</f>
        <v/>
      </c>
      <c r="U19" s="16" t="str">
        <f t="shared" si="9"/>
        <v/>
      </c>
      <c r="V19" s="17">
        <f t="shared" si="10"/>
        <v>6</v>
      </c>
      <c r="W19" s="13">
        <f t="shared" si="17"/>
        <v>42685</v>
      </c>
      <c r="X19" s="14" t="str">
        <f>IF(ISERROR(VLOOKUP(W19,'  '!$C$5:$D$370,2,FALSE)),IF(ISERROR(VLOOKUP(W19,' '!$A$1:$B$30,2,FALSE)),"",VLOOKUP(W19,' '!$A$1:$B$30,2,FALSE)),VLOOKUP(W19,'  '!$C$5:$D$370,2,FALSE))</f>
        <v/>
      </c>
      <c r="Y19" s="16" t="str">
        <f t="shared" si="11"/>
        <v/>
      </c>
    </row>
    <row r="20" spans="2:25" x14ac:dyDescent="0.2">
      <c r="B20" s="12">
        <f t="shared" si="0"/>
        <v>1</v>
      </c>
      <c r="C20" s="13">
        <f t="shared" si="12"/>
        <v>42533</v>
      </c>
      <c r="D20" s="14" t="str">
        <f>IF(ISERROR(VLOOKUP(C20,'  '!$C$5:$D$370,2,FALSE)),IF(ISERROR(VLOOKUP(C20,' '!$A$1:$B$30,2,FALSE)),"",VLOOKUP(C20,' '!$A$1:$B$30,2,FALSE)),VLOOKUP(C20,'  '!$C$5:$D$370,2,FALSE))</f>
        <v/>
      </c>
      <c r="E20" s="18" t="str">
        <f t="shared" si="1"/>
        <v/>
      </c>
      <c r="F20" s="12">
        <f t="shared" si="2"/>
        <v>3</v>
      </c>
      <c r="G20" s="13">
        <f t="shared" si="13"/>
        <v>42563</v>
      </c>
      <c r="H20" s="14" t="str">
        <f>IF(ISERROR(VLOOKUP(G20,'  '!$C$5:$D$370,2,FALSE)),IF(ISERROR(VLOOKUP(G20,' '!$A$1:$B$30,2,FALSE)),"",VLOOKUP(G20,' '!$A$1:$B$30,2,FALSE)),VLOOKUP(G20,'  '!$C$5:$D$370,2,FALSE))</f>
        <v/>
      </c>
      <c r="I20" s="16" t="str">
        <f t="shared" si="3"/>
        <v/>
      </c>
      <c r="J20" s="17">
        <f t="shared" si="4"/>
        <v>6</v>
      </c>
      <c r="K20" s="13">
        <f t="shared" si="14"/>
        <v>42594</v>
      </c>
      <c r="L20" s="14" t="str">
        <f>IF(ISERROR(VLOOKUP(K20,'  '!$C$5:$D$370,2,FALSE)),IF(ISERROR(VLOOKUP(K20,' '!$A$1:$B$30,2,FALSE)),"",VLOOKUP(K20,' '!$A$1:$B$30,2,FALSE)),VLOOKUP(K20,'  '!$C$5:$D$370,2,FALSE))</f>
        <v/>
      </c>
      <c r="M20" s="16" t="str">
        <f t="shared" si="5"/>
        <v/>
      </c>
      <c r="N20" s="17">
        <f t="shared" si="6"/>
        <v>2</v>
      </c>
      <c r="O20" s="13">
        <f t="shared" si="15"/>
        <v>42625</v>
      </c>
      <c r="P20" s="14" t="str">
        <f>IF(ISERROR(VLOOKUP(O20,'  '!$C$5:$D$370,2,FALSE)),IF(ISERROR(VLOOKUP(O20,' '!$A$1:$B$30,2,FALSE)),"",VLOOKUP(O20,' '!$A$1:$B$30,2,FALSE)),VLOOKUP(O20,'  '!$C$5:$D$370,2,FALSE))</f>
        <v/>
      </c>
      <c r="Q20" s="16">
        <f t="shared" si="7"/>
        <v>37</v>
      </c>
      <c r="R20" s="17">
        <f t="shared" si="8"/>
        <v>4</v>
      </c>
      <c r="S20" s="13">
        <f t="shared" si="16"/>
        <v>42655</v>
      </c>
      <c r="T20" s="14" t="str">
        <f>IF(ISERROR(VLOOKUP(S20,'  '!$C$5:$D$370,2,FALSE)),IF(ISERROR(VLOOKUP(S20,' '!$A$1:$B$30,2,FALSE)),"",VLOOKUP(S20,' '!$A$1:$B$30,2,FALSE)),VLOOKUP(S20,'  '!$C$5:$D$370,2,FALSE))</f>
        <v/>
      </c>
      <c r="U20" s="16" t="str">
        <f t="shared" si="9"/>
        <v/>
      </c>
      <c r="V20" s="17">
        <f t="shared" si="10"/>
        <v>7</v>
      </c>
      <c r="W20" s="13">
        <f t="shared" si="17"/>
        <v>42686</v>
      </c>
      <c r="X20" s="14" t="str">
        <f>IF(ISERROR(VLOOKUP(W20,'  '!$C$5:$D$370,2,FALSE)),IF(ISERROR(VLOOKUP(W20,' '!$A$1:$B$30,2,FALSE)),"",VLOOKUP(W20,' '!$A$1:$B$30,2,FALSE)),VLOOKUP(W20,'  '!$C$5:$D$370,2,FALSE))</f>
        <v/>
      </c>
      <c r="Y20" s="16" t="str">
        <f t="shared" si="11"/>
        <v/>
      </c>
    </row>
    <row r="21" spans="2:25" x14ac:dyDescent="0.2">
      <c r="B21" s="12">
        <f t="shared" si="0"/>
        <v>2</v>
      </c>
      <c r="C21" s="13">
        <f t="shared" si="12"/>
        <v>42534</v>
      </c>
      <c r="D21" s="14" t="str">
        <f>IF(ISERROR(VLOOKUP(C21,'  '!$C$5:$D$370,2,FALSE)),IF(ISERROR(VLOOKUP(C21,' '!$A$1:$B$30,2,FALSE)),"",VLOOKUP(C21,' '!$A$1:$B$30,2,FALSE)),VLOOKUP(C21,'  '!$C$5:$D$370,2,FALSE))</f>
        <v/>
      </c>
      <c r="E21" s="18">
        <f t="shared" si="1"/>
        <v>24</v>
      </c>
      <c r="F21" s="12">
        <f t="shared" si="2"/>
        <v>4</v>
      </c>
      <c r="G21" s="13">
        <f t="shared" si="13"/>
        <v>42564</v>
      </c>
      <c r="H21" s="14" t="str">
        <f>IF(ISERROR(VLOOKUP(G21,'  '!$C$5:$D$370,2,FALSE)),IF(ISERROR(VLOOKUP(G21,' '!$A$1:$B$30,2,FALSE)),"",VLOOKUP(G21,' '!$A$1:$B$30,2,FALSE)),VLOOKUP(G21,'  '!$C$5:$D$370,2,FALSE))</f>
        <v/>
      </c>
      <c r="I21" s="16" t="str">
        <f t="shared" si="3"/>
        <v/>
      </c>
      <c r="J21" s="17">
        <f t="shared" si="4"/>
        <v>7</v>
      </c>
      <c r="K21" s="13">
        <f t="shared" si="14"/>
        <v>42595</v>
      </c>
      <c r="L21" s="14" t="str">
        <f>IF(ISERROR(VLOOKUP(K21,'  '!$C$5:$D$370,2,FALSE)),IF(ISERROR(VLOOKUP(K21,' '!$A$1:$B$30,2,FALSE)),"",VLOOKUP(K21,' '!$A$1:$B$30,2,FALSE)),VLOOKUP(K21,'  '!$C$5:$D$370,2,FALSE))</f>
        <v/>
      </c>
      <c r="M21" s="16" t="str">
        <f t="shared" si="5"/>
        <v/>
      </c>
      <c r="N21" s="17">
        <f t="shared" si="6"/>
        <v>3</v>
      </c>
      <c r="O21" s="13">
        <f t="shared" si="15"/>
        <v>42626</v>
      </c>
      <c r="P21" s="14" t="str">
        <f>IF(ISERROR(VLOOKUP(O21,'  '!$C$5:$D$370,2,FALSE)),IF(ISERROR(VLOOKUP(O21,' '!$A$1:$B$30,2,FALSE)),"",VLOOKUP(O21,' '!$A$1:$B$30,2,FALSE)),VLOOKUP(O21,'  '!$C$5:$D$370,2,FALSE))</f>
        <v/>
      </c>
      <c r="Q21" s="16" t="str">
        <f t="shared" si="7"/>
        <v/>
      </c>
      <c r="R21" s="17">
        <f t="shared" si="8"/>
        <v>5</v>
      </c>
      <c r="S21" s="13">
        <f t="shared" si="16"/>
        <v>42656</v>
      </c>
      <c r="T21" s="14" t="str">
        <f>IF(ISERROR(VLOOKUP(S21,'  '!$C$5:$D$370,2,FALSE)),IF(ISERROR(VLOOKUP(S21,' '!$A$1:$B$30,2,FALSE)),"",VLOOKUP(S21,' '!$A$1:$B$30,2,FALSE)),VLOOKUP(S21,'  '!$C$5:$D$370,2,FALSE))</f>
        <v/>
      </c>
      <c r="U21" s="16" t="str">
        <f t="shared" si="9"/>
        <v/>
      </c>
      <c r="V21" s="17">
        <f t="shared" si="10"/>
        <v>1</v>
      </c>
      <c r="W21" s="13">
        <f t="shared" si="17"/>
        <v>42687</v>
      </c>
      <c r="X21" s="14" t="str">
        <f>IF(ISERROR(VLOOKUP(W21,'  '!$C$5:$D$370,2,FALSE)),IF(ISERROR(VLOOKUP(W21,' '!$A$1:$B$30,2,FALSE)),"",VLOOKUP(W21,' '!$A$1:$B$30,2,FALSE)),VLOOKUP(W21,'  '!$C$5:$D$370,2,FALSE))</f>
        <v/>
      </c>
      <c r="Y21" s="16" t="str">
        <f t="shared" si="11"/>
        <v/>
      </c>
    </row>
    <row r="22" spans="2:25" x14ac:dyDescent="0.2">
      <c r="B22" s="12">
        <f t="shared" si="0"/>
        <v>3</v>
      </c>
      <c r="C22" s="13">
        <f t="shared" si="12"/>
        <v>42535</v>
      </c>
      <c r="D22" s="14" t="str">
        <f>IF(ISERROR(VLOOKUP(C22,'  '!$C$5:$D$370,2,FALSE)),IF(ISERROR(VLOOKUP(C22,' '!$A$1:$B$30,2,FALSE)),"",VLOOKUP(C22,' '!$A$1:$B$30,2,FALSE)),VLOOKUP(C22,'  '!$C$5:$D$370,2,FALSE))</f>
        <v/>
      </c>
      <c r="E22" s="18" t="str">
        <f t="shared" si="1"/>
        <v/>
      </c>
      <c r="F22" s="12">
        <f t="shared" si="2"/>
        <v>5</v>
      </c>
      <c r="G22" s="13">
        <f t="shared" si="13"/>
        <v>42565</v>
      </c>
      <c r="H22" s="14" t="str">
        <f>IF(ISERROR(VLOOKUP(G22,'  '!$C$5:$D$370,2,FALSE)),IF(ISERROR(VLOOKUP(G22,' '!$A$1:$B$30,2,FALSE)),"",VLOOKUP(G22,' '!$A$1:$B$30,2,FALSE)),VLOOKUP(G22,'  '!$C$5:$D$370,2,FALSE))</f>
        <v/>
      </c>
      <c r="I22" s="16" t="str">
        <f t="shared" si="3"/>
        <v/>
      </c>
      <c r="J22" s="17">
        <f t="shared" si="4"/>
        <v>1</v>
      </c>
      <c r="K22" s="13">
        <f t="shared" si="14"/>
        <v>42596</v>
      </c>
      <c r="L22" s="14" t="str">
        <f>IF(ISERROR(VLOOKUP(K22,'  '!$C$5:$D$370,2,FALSE)),IF(ISERROR(VLOOKUP(K22,' '!$A$1:$B$30,2,FALSE)),"",VLOOKUP(K22,' '!$A$1:$B$30,2,FALSE)),VLOOKUP(K22,'  '!$C$5:$D$370,2,FALSE))</f>
        <v/>
      </c>
      <c r="M22" s="16" t="str">
        <f t="shared" si="5"/>
        <v/>
      </c>
      <c r="N22" s="17">
        <f t="shared" si="6"/>
        <v>4</v>
      </c>
      <c r="O22" s="13">
        <f t="shared" si="15"/>
        <v>42627</v>
      </c>
      <c r="P22" s="14" t="str">
        <f>IF(ISERROR(VLOOKUP(O22,'  '!$C$5:$D$370,2,FALSE)),IF(ISERROR(VLOOKUP(O22,' '!$A$1:$B$30,2,FALSE)),"",VLOOKUP(O22,' '!$A$1:$B$30,2,FALSE)),VLOOKUP(O22,'  '!$C$5:$D$370,2,FALSE))</f>
        <v/>
      </c>
      <c r="Q22" s="16" t="str">
        <f t="shared" si="7"/>
        <v/>
      </c>
      <c r="R22" s="17">
        <f t="shared" si="8"/>
        <v>6</v>
      </c>
      <c r="S22" s="13">
        <f t="shared" si="16"/>
        <v>42657</v>
      </c>
      <c r="T22" s="14" t="str">
        <f>IF(ISERROR(VLOOKUP(S22,'  '!$C$5:$D$370,2,FALSE)),IF(ISERROR(VLOOKUP(S22,' '!$A$1:$B$30,2,FALSE)),"",VLOOKUP(S22,' '!$A$1:$B$30,2,FALSE)),VLOOKUP(S22,'  '!$C$5:$D$370,2,FALSE))</f>
        <v/>
      </c>
      <c r="U22" s="16" t="str">
        <f t="shared" si="9"/>
        <v/>
      </c>
      <c r="V22" s="17">
        <f t="shared" si="10"/>
        <v>2</v>
      </c>
      <c r="W22" s="13">
        <f t="shared" si="17"/>
        <v>42688</v>
      </c>
      <c r="X22" s="14" t="str">
        <f>IF(ISERROR(VLOOKUP(W22,'  '!$C$5:$D$370,2,FALSE)),IF(ISERROR(VLOOKUP(W22,' '!$A$1:$B$30,2,FALSE)),"",VLOOKUP(W22,' '!$A$1:$B$30,2,FALSE)),VLOOKUP(W22,'  '!$C$5:$D$370,2,FALSE))</f>
        <v/>
      </c>
      <c r="Y22" s="16">
        <f t="shared" si="11"/>
        <v>46</v>
      </c>
    </row>
    <row r="23" spans="2:25" x14ac:dyDescent="0.2">
      <c r="B23" s="12">
        <f t="shared" si="0"/>
        <v>4</v>
      </c>
      <c r="C23" s="13">
        <f t="shared" si="12"/>
        <v>42536</v>
      </c>
      <c r="D23" s="14" t="str">
        <f>IF(ISERROR(VLOOKUP(C23,'  '!$C$5:$D$370,2,FALSE)),IF(ISERROR(VLOOKUP(C23,' '!$A$1:$B$30,2,FALSE)),"",VLOOKUP(C23,' '!$A$1:$B$30,2,FALSE)),VLOOKUP(C23,'  '!$C$5:$D$370,2,FALSE))</f>
        <v/>
      </c>
      <c r="E23" s="18" t="str">
        <f t="shared" si="1"/>
        <v/>
      </c>
      <c r="F23" s="12">
        <f t="shared" si="2"/>
        <v>6</v>
      </c>
      <c r="G23" s="13">
        <f t="shared" si="13"/>
        <v>42566</v>
      </c>
      <c r="H23" s="14" t="str">
        <f>IF(ISERROR(VLOOKUP(G23,'  '!$C$5:$D$370,2,FALSE)),IF(ISERROR(VLOOKUP(G23,' '!$A$1:$B$30,2,FALSE)),"",VLOOKUP(G23,' '!$A$1:$B$30,2,FALSE)),VLOOKUP(G23,'  '!$C$5:$D$370,2,FALSE))</f>
        <v/>
      </c>
      <c r="I23" s="16" t="str">
        <f t="shared" si="3"/>
        <v/>
      </c>
      <c r="J23" s="17">
        <f t="shared" si="4"/>
        <v>2</v>
      </c>
      <c r="K23" s="13">
        <f t="shared" si="14"/>
        <v>42597</v>
      </c>
      <c r="L23" s="14" t="str">
        <f>IF(ISERROR(VLOOKUP(K23,'  '!$C$5:$D$370,2,FALSE)),IF(ISERROR(VLOOKUP(K23,' '!$A$1:$B$30,2,FALSE)),"",VLOOKUP(K23,' '!$A$1:$B$30,2,FALSE)),VLOOKUP(K23,'  '!$C$5:$D$370,2,FALSE))</f>
        <v/>
      </c>
      <c r="M23" s="16">
        <f t="shared" si="5"/>
        <v>33</v>
      </c>
      <c r="N23" s="17">
        <f t="shared" si="6"/>
        <v>5</v>
      </c>
      <c r="O23" s="13">
        <f t="shared" si="15"/>
        <v>42628</v>
      </c>
      <c r="P23" s="14" t="str">
        <f>IF(ISERROR(VLOOKUP(O23,'  '!$C$5:$D$370,2,FALSE)),IF(ISERROR(VLOOKUP(O23,' '!$A$1:$B$30,2,FALSE)),"",VLOOKUP(O23,' '!$A$1:$B$30,2,FALSE)),VLOOKUP(O23,'  '!$C$5:$D$370,2,FALSE))</f>
        <v/>
      </c>
      <c r="Q23" s="16" t="str">
        <f t="shared" si="7"/>
        <v/>
      </c>
      <c r="R23" s="17">
        <f t="shared" si="8"/>
        <v>7</v>
      </c>
      <c r="S23" s="13">
        <f t="shared" si="16"/>
        <v>42658</v>
      </c>
      <c r="T23" s="14" t="str">
        <f>IF(ISERROR(VLOOKUP(S23,'  '!$C$5:$D$370,2,FALSE)),IF(ISERROR(VLOOKUP(S23,' '!$A$1:$B$30,2,FALSE)),"",VLOOKUP(S23,' '!$A$1:$B$30,2,FALSE)),VLOOKUP(S23,'  '!$C$5:$D$370,2,FALSE))</f>
        <v/>
      </c>
      <c r="U23" s="16" t="str">
        <f t="shared" si="9"/>
        <v/>
      </c>
      <c r="V23" s="17">
        <f t="shared" si="10"/>
        <v>3</v>
      </c>
      <c r="W23" s="13">
        <f t="shared" si="17"/>
        <v>42689</v>
      </c>
      <c r="X23" s="14" t="str">
        <f>IF(ISERROR(VLOOKUP(W23,'  '!$C$5:$D$370,2,FALSE)),IF(ISERROR(VLOOKUP(W23,' '!$A$1:$B$30,2,FALSE)),"",VLOOKUP(W23,' '!$A$1:$B$30,2,FALSE)),VLOOKUP(W23,'  '!$C$5:$D$370,2,FALSE))</f>
        <v/>
      </c>
      <c r="Y23" s="16" t="str">
        <f t="shared" si="11"/>
        <v/>
      </c>
    </row>
    <row r="24" spans="2:25" x14ac:dyDescent="0.2">
      <c r="B24" s="12">
        <f t="shared" si="0"/>
        <v>5</v>
      </c>
      <c r="C24" s="13">
        <f t="shared" si="12"/>
        <v>42537</v>
      </c>
      <c r="D24" s="14" t="str">
        <f>IF(ISERROR(VLOOKUP(C24,'  '!$C$5:$D$370,2,FALSE)),IF(ISERROR(VLOOKUP(C24,' '!$A$1:$B$30,2,FALSE)),"",VLOOKUP(C24,' '!$A$1:$B$30,2,FALSE)),VLOOKUP(C24,'  '!$C$5:$D$370,2,FALSE))</f>
        <v/>
      </c>
      <c r="E24" s="18" t="str">
        <f t="shared" si="1"/>
        <v/>
      </c>
      <c r="F24" s="12">
        <f t="shared" si="2"/>
        <v>7</v>
      </c>
      <c r="G24" s="13">
        <f t="shared" si="13"/>
        <v>42567</v>
      </c>
      <c r="H24" s="14" t="str">
        <f>IF(ISERROR(VLOOKUP(G24,'  '!$C$5:$D$370,2,FALSE)),IF(ISERROR(VLOOKUP(G24,' '!$A$1:$B$30,2,FALSE)),"",VLOOKUP(G24,' '!$A$1:$B$30,2,FALSE)),VLOOKUP(G24,'  '!$C$5:$D$370,2,FALSE))</f>
        <v/>
      </c>
      <c r="I24" s="16" t="str">
        <f t="shared" si="3"/>
        <v/>
      </c>
      <c r="J24" s="17">
        <f t="shared" si="4"/>
        <v>3</v>
      </c>
      <c r="K24" s="13">
        <f t="shared" si="14"/>
        <v>42598</v>
      </c>
      <c r="L24" s="14" t="str">
        <f>IF(ISERROR(VLOOKUP(K24,'  '!$C$5:$D$370,2,FALSE)),IF(ISERROR(VLOOKUP(K24,' '!$A$1:$B$30,2,FALSE)),"",VLOOKUP(K24,' '!$A$1:$B$30,2,FALSE)),VLOOKUP(K24,'  '!$C$5:$D$370,2,FALSE))</f>
        <v/>
      </c>
      <c r="M24" s="16" t="str">
        <f t="shared" si="5"/>
        <v/>
      </c>
      <c r="N24" s="17">
        <f t="shared" si="6"/>
        <v>6</v>
      </c>
      <c r="O24" s="13">
        <f t="shared" si="15"/>
        <v>42629</v>
      </c>
      <c r="P24" s="14" t="str">
        <f>IF(ISERROR(VLOOKUP(O24,'  '!$C$5:$D$370,2,FALSE)),IF(ISERROR(VLOOKUP(O24,' '!$A$1:$B$30,2,FALSE)),"",VLOOKUP(O24,' '!$A$1:$B$30,2,FALSE)),VLOOKUP(O24,'  '!$C$5:$D$370,2,FALSE))</f>
        <v/>
      </c>
      <c r="Q24" s="16" t="str">
        <f t="shared" si="7"/>
        <v/>
      </c>
      <c r="R24" s="17">
        <f t="shared" si="8"/>
        <v>1</v>
      </c>
      <c r="S24" s="13">
        <f t="shared" si="16"/>
        <v>42659</v>
      </c>
      <c r="T24" s="14" t="str">
        <f>IF(ISERROR(VLOOKUP(S24,'  '!$C$5:$D$370,2,FALSE)),IF(ISERROR(VLOOKUP(S24,' '!$A$1:$B$30,2,FALSE)),"",VLOOKUP(S24,' '!$A$1:$B$30,2,FALSE)),VLOOKUP(S24,'  '!$C$5:$D$370,2,FALSE))</f>
        <v/>
      </c>
      <c r="U24" s="16" t="str">
        <f t="shared" si="9"/>
        <v/>
      </c>
      <c r="V24" s="17">
        <f t="shared" si="10"/>
        <v>4</v>
      </c>
      <c r="W24" s="13">
        <f t="shared" si="17"/>
        <v>42690</v>
      </c>
      <c r="X24" s="14" t="str">
        <f>IF(ISERROR(VLOOKUP(W24,'  '!$C$5:$D$370,2,FALSE)),IF(ISERROR(VLOOKUP(W24,' '!$A$1:$B$30,2,FALSE)),"",VLOOKUP(W24,' '!$A$1:$B$30,2,FALSE)),VLOOKUP(W24,'  '!$C$5:$D$370,2,FALSE))</f>
        <v/>
      </c>
      <c r="Y24" s="16" t="str">
        <f t="shared" si="11"/>
        <v/>
      </c>
    </row>
    <row r="25" spans="2:25" x14ac:dyDescent="0.2">
      <c r="B25" s="12">
        <f t="shared" si="0"/>
        <v>6</v>
      </c>
      <c r="C25" s="13">
        <f t="shared" si="12"/>
        <v>42538</v>
      </c>
      <c r="D25" s="14" t="str">
        <f>IF(ISERROR(VLOOKUP(C25,'  '!$C$5:$D$370,2,FALSE)),IF(ISERROR(VLOOKUP(C25,' '!$A$1:$B$30,2,FALSE)),"",VLOOKUP(C25,' '!$A$1:$B$30,2,FALSE)),VLOOKUP(C25,'  '!$C$5:$D$370,2,FALSE))</f>
        <v/>
      </c>
      <c r="E25" s="18" t="str">
        <f t="shared" si="1"/>
        <v/>
      </c>
      <c r="F25" s="12">
        <f t="shared" si="2"/>
        <v>1</v>
      </c>
      <c r="G25" s="13">
        <f t="shared" si="13"/>
        <v>42568</v>
      </c>
      <c r="H25" s="14" t="str">
        <f>IF(ISERROR(VLOOKUP(G25,'  '!$C$5:$D$370,2,FALSE)),IF(ISERROR(VLOOKUP(G25,' '!$A$1:$B$30,2,FALSE)),"",VLOOKUP(G25,' '!$A$1:$B$30,2,FALSE)),VLOOKUP(G25,'  '!$C$5:$D$370,2,FALSE))</f>
        <v/>
      </c>
      <c r="I25" s="16" t="str">
        <f t="shared" si="3"/>
        <v/>
      </c>
      <c r="J25" s="17">
        <f t="shared" si="4"/>
        <v>4</v>
      </c>
      <c r="K25" s="13">
        <f t="shared" si="14"/>
        <v>42599</v>
      </c>
      <c r="L25" s="14" t="str">
        <f>IF(ISERROR(VLOOKUP(K25,'  '!$C$5:$D$370,2,FALSE)),IF(ISERROR(VLOOKUP(K25,' '!$A$1:$B$30,2,FALSE)),"",VLOOKUP(K25,' '!$A$1:$B$30,2,FALSE)),VLOOKUP(K25,'  '!$C$5:$D$370,2,FALSE))</f>
        <v/>
      </c>
      <c r="M25" s="16" t="str">
        <f t="shared" si="5"/>
        <v/>
      </c>
      <c r="N25" s="17">
        <f t="shared" si="6"/>
        <v>7</v>
      </c>
      <c r="O25" s="13">
        <f t="shared" si="15"/>
        <v>42630</v>
      </c>
      <c r="P25" s="14" t="str">
        <f>IF(ISERROR(VLOOKUP(O25,'  '!$C$5:$D$370,2,FALSE)),IF(ISERROR(VLOOKUP(O25,' '!$A$1:$B$30,2,FALSE)),"",VLOOKUP(O25,' '!$A$1:$B$30,2,FALSE)),VLOOKUP(O25,'  '!$C$5:$D$370,2,FALSE))</f>
        <v/>
      </c>
      <c r="Q25" s="16" t="str">
        <f t="shared" si="7"/>
        <v/>
      </c>
      <c r="R25" s="17">
        <f t="shared" si="8"/>
        <v>2</v>
      </c>
      <c r="S25" s="13">
        <f t="shared" si="16"/>
        <v>42660</v>
      </c>
      <c r="T25" s="14" t="str">
        <f>IF(ISERROR(VLOOKUP(S25,'  '!$C$5:$D$370,2,FALSE)),IF(ISERROR(VLOOKUP(S25,' '!$A$1:$B$30,2,FALSE)),"",VLOOKUP(S25,' '!$A$1:$B$30,2,FALSE)),VLOOKUP(S25,'  '!$C$5:$D$370,2,FALSE))</f>
        <v/>
      </c>
      <c r="U25" s="16">
        <f t="shared" si="9"/>
        <v>42</v>
      </c>
      <c r="V25" s="17">
        <f t="shared" si="10"/>
        <v>5</v>
      </c>
      <c r="W25" s="13">
        <f t="shared" si="17"/>
        <v>42691</v>
      </c>
      <c r="X25" s="14" t="str">
        <f>IF(ISERROR(VLOOKUP(W25,'  '!$C$5:$D$370,2,FALSE)),IF(ISERROR(VLOOKUP(W25,' '!$A$1:$B$30,2,FALSE)),"",VLOOKUP(W25,' '!$A$1:$B$30,2,FALSE)),VLOOKUP(W25,'  '!$C$5:$D$370,2,FALSE))</f>
        <v/>
      </c>
      <c r="Y25" s="16" t="str">
        <f t="shared" si="11"/>
        <v/>
      </c>
    </row>
    <row r="26" spans="2:25" x14ac:dyDescent="0.2">
      <c r="B26" s="12">
        <f t="shared" si="0"/>
        <v>7</v>
      </c>
      <c r="C26" s="13">
        <f t="shared" si="12"/>
        <v>42539</v>
      </c>
      <c r="D26" s="14" t="str">
        <f>IF(ISERROR(VLOOKUP(C26,'  '!$C$5:$D$370,2,FALSE)),IF(ISERROR(VLOOKUP(C26,' '!$A$1:$B$30,2,FALSE)),"",VLOOKUP(C26,' '!$A$1:$B$30,2,FALSE)),VLOOKUP(C26,'  '!$C$5:$D$370,2,FALSE))</f>
        <v/>
      </c>
      <c r="E26" s="18" t="str">
        <f t="shared" si="1"/>
        <v/>
      </c>
      <c r="F26" s="12">
        <f t="shared" si="2"/>
        <v>2</v>
      </c>
      <c r="G26" s="13">
        <f t="shared" si="13"/>
        <v>42569</v>
      </c>
      <c r="H26" s="14" t="str">
        <f>IF(ISERROR(VLOOKUP(G26,'  '!$C$5:$D$370,2,FALSE)),IF(ISERROR(VLOOKUP(G26,' '!$A$1:$B$30,2,FALSE)),"",VLOOKUP(G26,' '!$A$1:$B$30,2,FALSE)),VLOOKUP(G26,'  '!$C$5:$D$370,2,FALSE))</f>
        <v/>
      </c>
      <c r="I26" s="16">
        <f t="shared" si="3"/>
        <v>29</v>
      </c>
      <c r="J26" s="17">
        <f t="shared" si="4"/>
        <v>5</v>
      </c>
      <c r="K26" s="13">
        <f t="shared" si="14"/>
        <v>42600</v>
      </c>
      <c r="L26" s="14" t="str">
        <f>IF(ISERROR(VLOOKUP(K26,'  '!$C$5:$D$370,2,FALSE)),IF(ISERROR(VLOOKUP(K26,' '!$A$1:$B$30,2,FALSE)),"",VLOOKUP(K26,' '!$A$1:$B$30,2,FALSE)),VLOOKUP(K26,'  '!$C$5:$D$370,2,FALSE))</f>
        <v/>
      </c>
      <c r="M26" s="16" t="str">
        <f t="shared" si="5"/>
        <v/>
      </c>
      <c r="N26" s="17">
        <f t="shared" si="6"/>
        <v>1</v>
      </c>
      <c r="O26" s="13">
        <f t="shared" si="15"/>
        <v>42631</v>
      </c>
      <c r="P26" s="14" t="str">
        <f>IF(ISERROR(VLOOKUP(O26,'  '!$C$5:$D$370,2,FALSE)),IF(ISERROR(VLOOKUP(O26,' '!$A$1:$B$30,2,FALSE)),"",VLOOKUP(O26,' '!$A$1:$B$30,2,FALSE)),VLOOKUP(O26,'  '!$C$5:$D$370,2,FALSE))</f>
        <v/>
      </c>
      <c r="Q26" s="16" t="str">
        <f t="shared" si="7"/>
        <v/>
      </c>
      <c r="R26" s="17">
        <f t="shared" si="8"/>
        <v>3</v>
      </c>
      <c r="S26" s="13">
        <f t="shared" si="16"/>
        <v>42661</v>
      </c>
      <c r="T26" s="14" t="str">
        <f>IF(ISERROR(VLOOKUP(S26,'  '!$C$5:$D$370,2,FALSE)),IF(ISERROR(VLOOKUP(S26,' '!$A$1:$B$30,2,FALSE)),"",VLOOKUP(S26,' '!$A$1:$B$30,2,FALSE)),VLOOKUP(S26,'  '!$C$5:$D$370,2,FALSE))</f>
        <v/>
      </c>
      <c r="U26" s="16" t="str">
        <f t="shared" si="9"/>
        <v/>
      </c>
      <c r="V26" s="17">
        <f t="shared" si="10"/>
        <v>6</v>
      </c>
      <c r="W26" s="13">
        <f t="shared" si="17"/>
        <v>42692</v>
      </c>
      <c r="X26" s="14" t="str">
        <f>IF(ISERROR(VLOOKUP(W26,'  '!$C$5:$D$370,2,FALSE)),IF(ISERROR(VLOOKUP(W26,' '!$A$1:$B$30,2,FALSE)),"",VLOOKUP(W26,' '!$A$1:$B$30,2,FALSE)),VLOOKUP(W26,'  '!$C$5:$D$370,2,FALSE))</f>
        <v/>
      </c>
      <c r="Y26" s="16" t="str">
        <f t="shared" si="11"/>
        <v/>
      </c>
    </row>
    <row r="27" spans="2:25" x14ac:dyDescent="0.2">
      <c r="B27" s="12">
        <f t="shared" si="0"/>
        <v>1</v>
      </c>
      <c r="C27" s="13">
        <f t="shared" si="12"/>
        <v>42540</v>
      </c>
      <c r="D27" s="14" t="str">
        <f>IF(ISERROR(VLOOKUP(C27,'  '!$C$5:$D$370,2,FALSE)),IF(ISERROR(VLOOKUP(C27,' '!$A$1:$B$30,2,FALSE)),"",VLOOKUP(C27,' '!$A$1:$B$30,2,FALSE)),VLOOKUP(C27,'  '!$C$5:$D$370,2,FALSE))</f>
        <v/>
      </c>
      <c r="E27" s="18" t="str">
        <f t="shared" si="1"/>
        <v/>
      </c>
      <c r="F27" s="12">
        <f t="shared" si="2"/>
        <v>3</v>
      </c>
      <c r="G27" s="13">
        <f t="shared" si="13"/>
        <v>42570</v>
      </c>
      <c r="H27" s="14" t="str">
        <f>IF(ISERROR(VLOOKUP(G27,'  '!$C$5:$D$370,2,FALSE)),IF(ISERROR(VLOOKUP(G27,' '!$A$1:$B$30,2,FALSE)),"",VLOOKUP(G27,' '!$A$1:$B$30,2,FALSE)),VLOOKUP(G27,'  '!$C$5:$D$370,2,FALSE))</f>
        <v/>
      </c>
      <c r="I27" s="16" t="str">
        <f t="shared" si="3"/>
        <v/>
      </c>
      <c r="J27" s="17">
        <f t="shared" si="4"/>
        <v>6</v>
      </c>
      <c r="K27" s="13">
        <f t="shared" si="14"/>
        <v>42601</v>
      </c>
      <c r="L27" s="14" t="str">
        <f>IF(ISERROR(VLOOKUP(K27,'  '!$C$5:$D$370,2,FALSE)),IF(ISERROR(VLOOKUP(K27,' '!$A$1:$B$30,2,FALSE)),"",VLOOKUP(K27,' '!$A$1:$B$30,2,FALSE)),VLOOKUP(K27,'  '!$C$5:$D$370,2,FALSE))</f>
        <v/>
      </c>
      <c r="M27" s="16" t="str">
        <f t="shared" si="5"/>
        <v/>
      </c>
      <c r="N27" s="17">
        <f t="shared" si="6"/>
        <v>2</v>
      </c>
      <c r="O27" s="13">
        <f t="shared" si="15"/>
        <v>42632</v>
      </c>
      <c r="P27" s="14" t="str">
        <f>IF(ISERROR(VLOOKUP(O27,'  '!$C$5:$D$370,2,FALSE)),IF(ISERROR(VLOOKUP(O27,' '!$A$1:$B$30,2,FALSE)),"",VLOOKUP(O27,' '!$A$1:$B$30,2,FALSE)),VLOOKUP(O27,'  '!$C$5:$D$370,2,FALSE))</f>
        <v/>
      </c>
      <c r="Q27" s="16">
        <f t="shared" si="7"/>
        <v>38</v>
      </c>
      <c r="R27" s="17">
        <f t="shared" si="8"/>
        <v>4</v>
      </c>
      <c r="S27" s="13">
        <f t="shared" si="16"/>
        <v>42662</v>
      </c>
      <c r="T27" s="14" t="str">
        <f>IF(ISERROR(VLOOKUP(S27,'  '!$C$5:$D$370,2,FALSE)),IF(ISERROR(VLOOKUP(S27,' '!$A$1:$B$30,2,FALSE)),"",VLOOKUP(S27,' '!$A$1:$B$30,2,FALSE)),VLOOKUP(S27,'  '!$C$5:$D$370,2,FALSE))</f>
        <v/>
      </c>
      <c r="U27" s="16" t="str">
        <f t="shared" si="9"/>
        <v/>
      </c>
      <c r="V27" s="17">
        <f t="shared" si="10"/>
        <v>7</v>
      </c>
      <c r="W27" s="13">
        <f t="shared" si="17"/>
        <v>42693</v>
      </c>
      <c r="X27" s="14" t="str">
        <f>IF(ISERROR(VLOOKUP(W27,'  '!$C$5:$D$370,2,FALSE)),IF(ISERROR(VLOOKUP(W27,' '!$A$1:$B$30,2,FALSE)),"",VLOOKUP(W27,' '!$A$1:$B$30,2,FALSE)),VLOOKUP(W27,'  '!$C$5:$D$370,2,FALSE))</f>
        <v/>
      </c>
      <c r="Y27" s="16" t="str">
        <f t="shared" si="11"/>
        <v/>
      </c>
    </row>
    <row r="28" spans="2:25" x14ac:dyDescent="0.2">
      <c r="B28" s="12">
        <f t="shared" si="0"/>
        <v>2</v>
      </c>
      <c r="C28" s="13">
        <f t="shared" si="12"/>
        <v>42541</v>
      </c>
      <c r="D28" s="14" t="str">
        <f>IF(ISERROR(VLOOKUP(C28,'  '!$C$5:$D$370,2,FALSE)),IF(ISERROR(VLOOKUP(C28,' '!$A$1:$B$30,2,FALSE)),"",VLOOKUP(C28,' '!$A$1:$B$30,2,FALSE)),VLOOKUP(C28,'  '!$C$5:$D$370,2,FALSE))</f>
        <v/>
      </c>
      <c r="E28" s="18">
        <f t="shared" si="1"/>
        <v>25</v>
      </c>
      <c r="F28" s="12">
        <f t="shared" si="2"/>
        <v>4</v>
      </c>
      <c r="G28" s="13">
        <f t="shared" si="13"/>
        <v>42571</v>
      </c>
      <c r="H28" s="14" t="str">
        <f>IF(ISERROR(VLOOKUP(G28,'  '!$C$5:$D$370,2,FALSE)),IF(ISERROR(VLOOKUP(G28,' '!$A$1:$B$30,2,FALSE)),"",VLOOKUP(G28,' '!$A$1:$B$30,2,FALSE)),VLOOKUP(G28,'  '!$C$5:$D$370,2,FALSE))</f>
        <v/>
      </c>
      <c r="I28" s="16" t="str">
        <f t="shared" si="3"/>
        <v/>
      </c>
      <c r="J28" s="17">
        <f t="shared" si="4"/>
        <v>7</v>
      </c>
      <c r="K28" s="13">
        <f t="shared" si="14"/>
        <v>42602</v>
      </c>
      <c r="L28" s="14" t="str">
        <f>IF(ISERROR(VLOOKUP(K28,'  '!$C$5:$D$370,2,FALSE)),IF(ISERROR(VLOOKUP(K28,' '!$A$1:$B$30,2,FALSE)),"",VLOOKUP(K28,' '!$A$1:$B$30,2,FALSE)),VLOOKUP(K28,'  '!$C$5:$D$370,2,FALSE))</f>
        <v/>
      </c>
      <c r="M28" s="16" t="str">
        <f t="shared" si="5"/>
        <v/>
      </c>
      <c r="N28" s="17">
        <f t="shared" si="6"/>
        <v>3</v>
      </c>
      <c r="O28" s="13">
        <f t="shared" si="15"/>
        <v>42633</v>
      </c>
      <c r="P28" s="14" t="str">
        <f>IF(ISERROR(VLOOKUP(O28,'  '!$C$5:$D$370,2,FALSE)),IF(ISERROR(VLOOKUP(O28,' '!$A$1:$B$30,2,FALSE)),"",VLOOKUP(O28,' '!$A$1:$B$30,2,FALSE)),VLOOKUP(O28,'  '!$C$5:$D$370,2,FALSE))</f>
        <v/>
      </c>
      <c r="Q28" s="16" t="str">
        <f t="shared" si="7"/>
        <v/>
      </c>
      <c r="R28" s="17">
        <f t="shared" si="8"/>
        <v>5</v>
      </c>
      <c r="S28" s="13">
        <f t="shared" si="16"/>
        <v>42663</v>
      </c>
      <c r="T28" s="14" t="str">
        <f>IF(ISERROR(VLOOKUP(S28,'  '!$C$5:$D$370,2,FALSE)),IF(ISERROR(VLOOKUP(S28,' '!$A$1:$B$30,2,FALSE)),"",VLOOKUP(S28,' '!$A$1:$B$30,2,FALSE)),VLOOKUP(S28,'  '!$C$5:$D$370,2,FALSE))</f>
        <v/>
      </c>
      <c r="U28" s="16" t="str">
        <f t="shared" si="9"/>
        <v/>
      </c>
      <c r="V28" s="17">
        <f t="shared" si="10"/>
        <v>1</v>
      </c>
      <c r="W28" s="13">
        <f t="shared" si="17"/>
        <v>42694</v>
      </c>
      <c r="X28" s="14" t="str">
        <f>IF(ISERROR(VLOOKUP(W28,'  '!$C$5:$D$370,2,FALSE)),IF(ISERROR(VLOOKUP(W28,' '!$A$1:$B$30,2,FALSE)),"",VLOOKUP(W28,' '!$A$1:$B$30,2,FALSE)),VLOOKUP(W28,'  '!$C$5:$D$370,2,FALSE))</f>
        <v/>
      </c>
      <c r="Y28" s="16" t="str">
        <f t="shared" si="11"/>
        <v/>
      </c>
    </row>
    <row r="29" spans="2:25" x14ac:dyDescent="0.2">
      <c r="B29" s="12">
        <f t="shared" si="0"/>
        <v>3</v>
      </c>
      <c r="C29" s="13">
        <f t="shared" si="12"/>
        <v>42542</v>
      </c>
      <c r="D29" s="14" t="str">
        <f>IF(ISERROR(VLOOKUP(C29,'  '!$C$5:$D$370,2,FALSE)),IF(ISERROR(VLOOKUP(C29,' '!$A$1:$B$30,2,FALSE)),"",VLOOKUP(C29,' '!$A$1:$B$30,2,FALSE)),VLOOKUP(C29,'  '!$C$5:$D$370,2,FALSE))</f>
        <v/>
      </c>
      <c r="E29" s="18" t="str">
        <f t="shared" si="1"/>
        <v/>
      </c>
      <c r="F29" s="12">
        <f t="shared" si="2"/>
        <v>5</v>
      </c>
      <c r="G29" s="13">
        <f t="shared" si="13"/>
        <v>42572</v>
      </c>
      <c r="H29" s="14" t="str">
        <f>IF(ISERROR(VLOOKUP(G29,'  '!$C$5:$D$370,2,FALSE)),IF(ISERROR(VLOOKUP(G29,' '!$A$1:$B$30,2,FALSE)),"",VLOOKUP(G29,' '!$A$1:$B$30,2,FALSE)),VLOOKUP(G29,'  '!$C$5:$D$370,2,FALSE))</f>
        <v/>
      </c>
      <c r="I29" s="16" t="str">
        <f t="shared" si="3"/>
        <v/>
      </c>
      <c r="J29" s="17">
        <f t="shared" si="4"/>
        <v>1</v>
      </c>
      <c r="K29" s="13">
        <f t="shared" si="14"/>
        <v>42603</v>
      </c>
      <c r="L29" s="14" t="str">
        <f>IF(ISERROR(VLOOKUP(K29,'  '!$C$5:$D$370,2,FALSE)),IF(ISERROR(VLOOKUP(K29,' '!$A$1:$B$30,2,FALSE)),"",VLOOKUP(K29,' '!$A$1:$B$30,2,FALSE)),VLOOKUP(K29,'  '!$C$5:$D$370,2,FALSE))</f>
        <v/>
      </c>
      <c r="M29" s="16" t="str">
        <f t="shared" si="5"/>
        <v/>
      </c>
      <c r="N29" s="17">
        <f t="shared" si="6"/>
        <v>4</v>
      </c>
      <c r="O29" s="13">
        <f t="shared" si="15"/>
        <v>42634</v>
      </c>
      <c r="P29" s="14" t="str">
        <f>IF(ISERROR(VLOOKUP(O29,'  '!$C$5:$D$370,2,FALSE)),IF(ISERROR(VLOOKUP(O29,' '!$A$1:$B$30,2,FALSE)),"",VLOOKUP(O29,' '!$A$1:$B$30,2,FALSE)),VLOOKUP(O29,'  '!$C$5:$D$370,2,FALSE))</f>
        <v/>
      </c>
      <c r="Q29" s="16" t="str">
        <f t="shared" si="7"/>
        <v/>
      </c>
      <c r="R29" s="17">
        <f t="shared" si="8"/>
        <v>6</v>
      </c>
      <c r="S29" s="13">
        <f t="shared" si="16"/>
        <v>42664</v>
      </c>
      <c r="T29" s="14" t="str">
        <f>IF(ISERROR(VLOOKUP(S29,'  '!$C$5:$D$370,2,FALSE)),IF(ISERROR(VLOOKUP(S29,' '!$A$1:$B$30,2,FALSE)),"",VLOOKUP(S29,' '!$A$1:$B$30,2,FALSE)),VLOOKUP(S29,'  '!$C$5:$D$370,2,FALSE))</f>
        <v/>
      </c>
      <c r="U29" s="16" t="str">
        <f t="shared" si="9"/>
        <v/>
      </c>
      <c r="V29" s="17">
        <f t="shared" si="10"/>
        <v>2</v>
      </c>
      <c r="W29" s="13">
        <f t="shared" si="17"/>
        <v>42695</v>
      </c>
      <c r="X29" s="14" t="str">
        <f>IF(ISERROR(VLOOKUP(W29,'  '!$C$5:$D$370,2,FALSE)),IF(ISERROR(VLOOKUP(W29,' '!$A$1:$B$30,2,FALSE)),"",VLOOKUP(W29,' '!$A$1:$B$30,2,FALSE)),VLOOKUP(W29,'  '!$C$5:$D$370,2,FALSE))</f>
        <v/>
      </c>
      <c r="Y29" s="16">
        <f t="shared" si="11"/>
        <v>47</v>
      </c>
    </row>
    <row r="30" spans="2:25" x14ac:dyDescent="0.2">
      <c r="B30" s="12">
        <f t="shared" si="0"/>
        <v>4</v>
      </c>
      <c r="C30" s="13">
        <f t="shared" si="12"/>
        <v>42543</v>
      </c>
      <c r="D30" s="14" t="str">
        <f>IF(ISERROR(VLOOKUP(C30,'  '!$C$5:$D$370,2,FALSE)),IF(ISERROR(VLOOKUP(C30,' '!$A$1:$B$30,2,FALSE)),"",VLOOKUP(C30,' '!$A$1:$B$30,2,FALSE)),VLOOKUP(C30,'  '!$C$5:$D$370,2,FALSE))</f>
        <v/>
      </c>
      <c r="E30" s="18" t="str">
        <f t="shared" si="1"/>
        <v/>
      </c>
      <c r="F30" s="12">
        <f t="shared" si="2"/>
        <v>6</v>
      </c>
      <c r="G30" s="13">
        <f t="shared" si="13"/>
        <v>42573</v>
      </c>
      <c r="H30" s="14" t="str">
        <f>IF(ISERROR(VLOOKUP(G30,'  '!$C$5:$D$370,2,FALSE)),IF(ISERROR(VLOOKUP(G30,' '!$A$1:$B$30,2,FALSE)),"",VLOOKUP(G30,' '!$A$1:$B$30,2,FALSE)),VLOOKUP(G30,'  '!$C$5:$D$370,2,FALSE))</f>
        <v/>
      </c>
      <c r="I30" s="16" t="str">
        <f t="shared" si="3"/>
        <v/>
      </c>
      <c r="J30" s="17">
        <f t="shared" si="4"/>
        <v>2</v>
      </c>
      <c r="K30" s="13">
        <f t="shared" si="14"/>
        <v>42604</v>
      </c>
      <c r="L30" s="14" t="str">
        <f>IF(ISERROR(VLOOKUP(K30,'  '!$C$5:$D$370,2,FALSE)),IF(ISERROR(VLOOKUP(K30,' '!$A$1:$B$30,2,FALSE)),"",VLOOKUP(K30,' '!$A$1:$B$30,2,FALSE)),VLOOKUP(K30,'  '!$C$5:$D$370,2,FALSE))</f>
        <v/>
      </c>
      <c r="M30" s="16">
        <f t="shared" si="5"/>
        <v>34</v>
      </c>
      <c r="N30" s="17">
        <f t="shared" si="6"/>
        <v>5</v>
      </c>
      <c r="O30" s="13">
        <f t="shared" si="15"/>
        <v>42635</v>
      </c>
      <c r="P30" s="14" t="str">
        <f>IF(ISERROR(VLOOKUP(O30,'  '!$C$5:$D$370,2,FALSE)),IF(ISERROR(VLOOKUP(O30,' '!$A$1:$B$30,2,FALSE)),"",VLOOKUP(O30,' '!$A$1:$B$30,2,FALSE)),VLOOKUP(O30,'  '!$C$5:$D$370,2,FALSE))</f>
        <v/>
      </c>
      <c r="Q30" s="16" t="str">
        <f t="shared" si="7"/>
        <v/>
      </c>
      <c r="R30" s="17">
        <f t="shared" si="8"/>
        <v>7</v>
      </c>
      <c r="S30" s="13">
        <f t="shared" si="16"/>
        <v>42665</v>
      </c>
      <c r="T30" s="14" t="str">
        <f>IF(ISERROR(VLOOKUP(S30,'  '!$C$5:$D$370,2,FALSE)),IF(ISERROR(VLOOKUP(S30,' '!$A$1:$B$30,2,FALSE)),"",VLOOKUP(S30,' '!$A$1:$B$30,2,FALSE)),VLOOKUP(S30,'  '!$C$5:$D$370,2,FALSE))</f>
        <v/>
      </c>
      <c r="U30" s="16" t="str">
        <f t="shared" si="9"/>
        <v/>
      </c>
      <c r="V30" s="17">
        <f t="shared" si="10"/>
        <v>3</v>
      </c>
      <c r="W30" s="13">
        <f t="shared" si="17"/>
        <v>42696</v>
      </c>
      <c r="X30" s="14" t="str">
        <f>IF(ISERROR(VLOOKUP(W30,'  '!$C$5:$D$370,2,FALSE)),IF(ISERROR(VLOOKUP(W30,' '!$A$1:$B$30,2,FALSE)),"",VLOOKUP(W30,' '!$A$1:$B$30,2,FALSE)),VLOOKUP(W30,'  '!$C$5:$D$370,2,FALSE))</f>
        <v/>
      </c>
      <c r="Y30" s="16" t="str">
        <f t="shared" si="11"/>
        <v/>
      </c>
    </row>
    <row r="31" spans="2:25" x14ac:dyDescent="0.2">
      <c r="B31" s="12">
        <f t="shared" si="0"/>
        <v>5</v>
      </c>
      <c r="C31" s="13">
        <f t="shared" si="12"/>
        <v>42544</v>
      </c>
      <c r="D31" s="14" t="str">
        <f>IF(ISERROR(VLOOKUP(C31,'  '!$C$5:$D$370,2,FALSE)),IF(ISERROR(VLOOKUP(C31,' '!$A$1:$B$30,2,FALSE)),"",VLOOKUP(C31,' '!$A$1:$B$30,2,FALSE)),VLOOKUP(C31,'  '!$C$5:$D$370,2,FALSE))</f>
        <v/>
      </c>
      <c r="E31" s="18" t="str">
        <f t="shared" si="1"/>
        <v/>
      </c>
      <c r="F31" s="12">
        <f t="shared" si="2"/>
        <v>7</v>
      </c>
      <c r="G31" s="13">
        <f t="shared" si="13"/>
        <v>42574</v>
      </c>
      <c r="H31" s="14" t="str">
        <f>IF(ISERROR(VLOOKUP(G31,'  '!$C$5:$D$370,2,FALSE)),IF(ISERROR(VLOOKUP(G31,' '!$A$1:$B$30,2,FALSE)),"",VLOOKUP(G31,' '!$A$1:$B$30,2,FALSE)),VLOOKUP(G31,'  '!$C$5:$D$370,2,FALSE))</f>
        <v/>
      </c>
      <c r="I31" s="16" t="str">
        <f t="shared" si="3"/>
        <v/>
      </c>
      <c r="J31" s="17">
        <f t="shared" si="4"/>
        <v>3</v>
      </c>
      <c r="K31" s="13">
        <f t="shared" si="14"/>
        <v>42605</v>
      </c>
      <c r="L31" s="14" t="str">
        <f>IF(ISERROR(VLOOKUP(K31,'  '!$C$5:$D$370,2,FALSE)),IF(ISERROR(VLOOKUP(K31,' '!$A$1:$B$30,2,FALSE)),"",VLOOKUP(K31,' '!$A$1:$B$30,2,FALSE)),VLOOKUP(K31,'  '!$C$5:$D$370,2,FALSE))</f>
        <v/>
      </c>
      <c r="M31" s="16" t="str">
        <f t="shared" si="5"/>
        <v/>
      </c>
      <c r="N31" s="17">
        <f t="shared" si="6"/>
        <v>6</v>
      </c>
      <c r="O31" s="13">
        <f t="shared" si="15"/>
        <v>42636</v>
      </c>
      <c r="P31" s="14" t="str">
        <f>IF(ISERROR(VLOOKUP(O31,'  '!$C$5:$D$370,2,FALSE)),IF(ISERROR(VLOOKUP(O31,' '!$A$1:$B$30,2,FALSE)),"",VLOOKUP(O31,' '!$A$1:$B$30,2,FALSE)),VLOOKUP(O31,'  '!$C$5:$D$370,2,FALSE))</f>
        <v/>
      </c>
      <c r="Q31" s="16" t="str">
        <f t="shared" si="7"/>
        <v/>
      </c>
      <c r="R31" s="17">
        <f t="shared" si="8"/>
        <v>1</v>
      </c>
      <c r="S31" s="13">
        <f t="shared" si="16"/>
        <v>42666</v>
      </c>
      <c r="T31" s="14" t="str">
        <f>IF(ISERROR(VLOOKUP(S31,'  '!$C$5:$D$370,2,FALSE)),IF(ISERROR(VLOOKUP(S31,' '!$A$1:$B$30,2,FALSE)),"",VLOOKUP(S31,' '!$A$1:$B$30,2,FALSE)),VLOOKUP(S31,'  '!$C$5:$D$370,2,FALSE))</f>
        <v/>
      </c>
      <c r="U31" s="16" t="str">
        <f t="shared" si="9"/>
        <v/>
      </c>
      <c r="V31" s="17">
        <f t="shared" si="10"/>
        <v>4</v>
      </c>
      <c r="W31" s="13">
        <f t="shared" si="17"/>
        <v>42697</v>
      </c>
      <c r="X31" s="14" t="str">
        <f>IF(ISERROR(VLOOKUP(W31,'  '!$C$5:$D$370,2,FALSE)),IF(ISERROR(VLOOKUP(W31,' '!$A$1:$B$30,2,FALSE)),"",VLOOKUP(W31,' '!$A$1:$B$30,2,FALSE)),VLOOKUP(W31,'  '!$C$5:$D$370,2,FALSE))</f>
        <v/>
      </c>
      <c r="Y31" s="16" t="str">
        <f t="shared" si="11"/>
        <v/>
      </c>
    </row>
    <row r="32" spans="2:25" x14ac:dyDescent="0.2">
      <c r="B32" s="12">
        <f t="shared" si="0"/>
        <v>6</v>
      </c>
      <c r="C32" s="13">
        <f t="shared" si="12"/>
        <v>42545</v>
      </c>
      <c r="D32" s="14" t="str">
        <f>IF(ISERROR(VLOOKUP(C32,'  '!$C$5:$D$370,2,FALSE)),IF(ISERROR(VLOOKUP(C32,' '!$A$1:$B$30,2,FALSE)),"",VLOOKUP(C32,' '!$A$1:$B$30,2,FALSE)),VLOOKUP(C32,'  '!$C$5:$D$370,2,FALSE))</f>
        <v/>
      </c>
      <c r="E32" s="18" t="str">
        <f t="shared" si="1"/>
        <v/>
      </c>
      <c r="F32" s="12">
        <f t="shared" si="2"/>
        <v>1</v>
      </c>
      <c r="G32" s="13">
        <f t="shared" si="13"/>
        <v>42575</v>
      </c>
      <c r="H32" s="14" t="str">
        <f>IF(ISERROR(VLOOKUP(G32,'  '!$C$5:$D$370,2,FALSE)),IF(ISERROR(VLOOKUP(G32,' '!$A$1:$B$30,2,FALSE)),"",VLOOKUP(G32,' '!$A$1:$B$30,2,FALSE)),VLOOKUP(G32,'  '!$C$5:$D$370,2,FALSE))</f>
        <v/>
      </c>
      <c r="I32" s="16" t="str">
        <f t="shared" si="3"/>
        <v/>
      </c>
      <c r="J32" s="17">
        <f t="shared" si="4"/>
        <v>4</v>
      </c>
      <c r="K32" s="13">
        <f t="shared" si="14"/>
        <v>42606</v>
      </c>
      <c r="L32" s="14" t="str">
        <f>IF(ISERROR(VLOOKUP(K32,'  '!$C$5:$D$370,2,FALSE)),IF(ISERROR(VLOOKUP(K32,' '!$A$1:$B$30,2,FALSE)),"",VLOOKUP(K32,' '!$A$1:$B$30,2,FALSE)),VLOOKUP(K32,'  '!$C$5:$D$370,2,FALSE))</f>
        <v/>
      </c>
      <c r="M32" s="16" t="str">
        <f t="shared" si="5"/>
        <v/>
      </c>
      <c r="N32" s="17">
        <f t="shared" si="6"/>
        <v>7</v>
      </c>
      <c r="O32" s="13">
        <f t="shared" si="15"/>
        <v>42637</v>
      </c>
      <c r="P32" s="14" t="str">
        <f>IF(ISERROR(VLOOKUP(O32,'  '!$C$5:$D$370,2,FALSE)),IF(ISERROR(VLOOKUP(O32,' '!$A$1:$B$30,2,FALSE)),"",VLOOKUP(O32,' '!$A$1:$B$30,2,FALSE)),VLOOKUP(O32,'  '!$C$5:$D$370,2,FALSE))</f>
        <v/>
      </c>
      <c r="Q32" s="16" t="str">
        <f t="shared" si="7"/>
        <v/>
      </c>
      <c r="R32" s="17">
        <f t="shared" si="8"/>
        <v>2</v>
      </c>
      <c r="S32" s="13">
        <f t="shared" si="16"/>
        <v>42667</v>
      </c>
      <c r="T32" s="14" t="str">
        <f>IF(ISERROR(VLOOKUP(S32,'  '!$C$5:$D$370,2,FALSE)),IF(ISERROR(VLOOKUP(S32,' '!$A$1:$B$30,2,FALSE)),"",VLOOKUP(S32,' '!$A$1:$B$30,2,FALSE)),VLOOKUP(S32,'  '!$C$5:$D$370,2,FALSE))</f>
        <v/>
      </c>
      <c r="U32" s="16">
        <f t="shared" si="9"/>
        <v>43</v>
      </c>
      <c r="V32" s="17">
        <f t="shared" si="10"/>
        <v>5</v>
      </c>
      <c r="W32" s="13">
        <f t="shared" si="17"/>
        <v>42698</v>
      </c>
      <c r="X32" s="14" t="str">
        <f>IF(ISERROR(VLOOKUP(W32,'  '!$C$5:$D$370,2,FALSE)),IF(ISERROR(VLOOKUP(W32,' '!$A$1:$B$30,2,FALSE)),"",VLOOKUP(W32,' '!$A$1:$B$30,2,FALSE)),VLOOKUP(W32,'  '!$C$5:$D$370,2,FALSE))</f>
        <v/>
      </c>
      <c r="Y32" s="16" t="str">
        <f t="shared" si="11"/>
        <v/>
      </c>
    </row>
    <row r="33" spans="1:27" x14ac:dyDescent="0.2">
      <c r="B33" s="12">
        <f t="shared" si="0"/>
        <v>7</v>
      </c>
      <c r="C33" s="13">
        <f t="shared" si="12"/>
        <v>42546</v>
      </c>
      <c r="D33" s="14" t="str">
        <f>IF(ISERROR(VLOOKUP(C33,'  '!$C$5:$D$370,2,FALSE)),IF(ISERROR(VLOOKUP(C33,' '!$A$1:$B$30,2,FALSE)),"",VLOOKUP(C33,' '!$A$1:$B$30,2,FALSE)),VLOOKUP(C33,'  '!$C$5:$D$370,2,FALSE))</f>
        <v/>
      </c>
      <c r="E33" s="18" t="str">
        <f t="shared" si="1"/>
        <v/>
      </c>
      <c r="F33" s="12">
        <f t="shared" si="2"/>
        <v>2</v>
      </c>
      <c r="G33" s="13">
        <f t="shared" si="13"/>
        <v>42576</v>
      </c>
      <c r="H33" s="14" t="str">
        <f>IF(ISERROR(VLOOKUP(G33,'  '!$C$5:$D$370,2,FALSE)),IF(ISERROR(VLOOKUP(G33,' '!$A$1:$B$30,2,FALSE)),"",VLOOKUP(G33,' '!$A$1:$B$30,2,FALSE)),VLOOKUP(G33,'  '!$C$5:$D$370,2,FALSE))</f>
        <v/>
      </c>
      <c r="I33" s="16">
        <f t="shared" si="3"/>
        <v>30</v>
      </c>
      <c r="J33" s="17">
        <f t="shared" si="4"/>
        <v>5</v>
      </c>
      <c r="K33" s="13">
        <f t="shared" si="14"/>
        <v>42607</v>
      </c>
      <c r="L33" s="14" t="str">
        <f>IF(ISERROR(VLOOKUP(K33,'  '!$C$5:$D$370,2,FALSE)),IF(ISERROR(VLOOKUP(K33,' '!$A$1:$B$30,2,FALSE)),"",VLOOKUP(K33,' '!$A$1:$B$30,2,FALSE)),VLOOKUP(K33,'  '!$C$5:$D$370,2,FALSE))</f>
        <v/>
      </c>
      <c r="M33" s="16" t="str">
        <f t="shared" si="5"/>
        <v/>
      </c>
      <c r="N33" s="17">
        <f t="shared" si="6"/>
        <v>1</v>
      </c>
      <c r="O33" s="13">
        <f t="shared" si="15"/>
        <v>42638</v>
      </c>
      <c r="P33" s="14" t="str">
        <f>IF(ISERROR(VLOOKUP(O33,'  '!$C$5:$D$370,2,FALSE)),IF(ISERROR(VLOOKUP(O33,' '!$A$1:$B$30,2,FALSE)),"",VLOOKUP(O33,' '!$A$1:$B$30,2,FALSE)),VLOOKUP(O33,'  '!$C$5:$D$370,2,FALSE))</f>
        <v/>
      </c>
      <c r="Q33" s="16" t="str">
        <f t="shared" si="7"/>
        <v/>
      </c>
      <c r="R33" s="17">
        <f t="shared" si="8"/>
        <v>3</v>
      </c>
      <c r="S33" s="13">
        <f t="shared" si="16"/>
        <v>42668</v>
      </c>
      <c r="T33" s="14" t="str">
        <f>IF(ISERROR(VLOOKUP(S33,'  '!$C$5:$D$370,2,FALSE)),IF(ISERROR(VLOOKUP(S33,' '!$A$1:$B$30,2,FALSE)),"",VLOOKUP(S33,' '!$A$1:$B$30,2,FALSE)),VLOOKUP(S33,'  '!$C$5:$D$370,2,FALSE))</f>
        <v/>
      </c>
      <c r="U33" s="16" t="str">
        <f t="shared" si="9"/>
        <v/>
      </c>
      <c r="V33" s="17">
        <f t="shared" si="10"/>
        <v>6</v>
      </c>
      <c r="W33" s="13">
        <f t="shared" si="17"/>
        <v>42699</v>
      </c>
      <c r="X33" s="14" t="str">
        <f>IF(ISERROR(VLOOKUP(W33,'  '!$C$5:$D$370,2,FALSE)),IF(ISERROR(VLOOKUP(W33,' '!$A$1:$B$30,2,FALSE)),"",VLOOKUP(W33,' '!$A$1:$B$30,2,FALSE)),VLOOKUP(W33,'  '!$C$5:$D$370,2,FALSE))</f>
        <v/>
      </c>
      <c r="Y33" s="16" t="str">
        <f t="shared" si="11"/>
        <v/>
      </c>
    </row>
    <row r="34" spans="1:27" x14ac:dyDescent="0.2">
      <c r="B34" s="12">
        <f t="shared" si="0"/>
        <v>1</v>
      </c>
      <c r="C34" s="13">
        <f t="shared" si="12"/>
        <v>42547</v>
      </c>
      <c r="D34" s="14" t="str">
        <f>IF(ISERROR(VLOOKUP(C34,'  '!$C$5:$D$370,2,FALSE)),IF(ISERROR(VLOOKUP(C34,' '!$A$1:$B$30,2,FALSE)),"",VLOOKUP(C34,' '!$A$1:$B$30,2,FALSE)),VLOOKUP(C34,'  '!$C$5:$D$370,2,FALSE))</f>
        <v/>
      </c>
      <c r="E34" s="18" t="str">
        <f t="shared" si="1"/>
        <v/>
      </c>
      <c r="F34" s="12">
        <f t="shared" si="2"/>
        <v>3</v>
      </c>
      <c r="G34" s="13">
        <f t="shared" si="13"/>
        <v>42577</v>
      </c>
      <c r="H34" s="14" t="str">
        <f>IF(ISERROR(VLOOKUP(G34,'  '!$C$5:$D$370,2,FALSE)),IF(ISERROR(VLOOKUP(G34,' '!$A$1:$B$30,2,FALSE)),"",VLOOKUP(G34,' '!$A$1:$B$30,2,FALSE)),VLOOKUP(G34,'  '!$C$5:$D$370,2,FALSE))</f>
        <v/>
      </c>
      <c r="I34" s="16" t="str">
        <f t="shared" si="3"/>
        <v/>
      </c>
      <c r="J34" s="17">
        <f t="shared" si="4"/>
        <v>6</v>
      </c>
      <c r="K34" s="13">
        <f t="shared" si="14"/>
        <v>42608</v>
      </c>
      <c r="L34" s="14" t="str">
        <f>IF(ISERROR(VLOOKUP(K34,'  '!$C$5:$D$370,2,FALSE)),IF(ISERROR(VLOOKUP(K34,' '!$A$1:$B$30,2,FALSE)),"",VLOOKUP(K34,' '!$A$1:$B$30,2,FALSE)),VLOOKUP(K34,'  '!$C$5:$D$370,2,FALSE))</f>
        <v/>
      </c>
      <c r="M34" s="16" t="str">
        <f t="shared" si="5"/>
        <v/>
      </c>
      <c r="N34" s="17">
        <f t="shared" si="6"/>
        <v>2</v>
      </c>
      <c r="O34" s="13">
        <f t="shared" si="15"/>
        <v>42639</v>
      </c>
      <c r="P34" s="14" t="str">
        <f>IF(ISERROR(VLOOKUP(O34,'  '!$C$5:$D$370,2,FALSE)),IF(ISERROR(VLOOKUP(O34,' '!$A$1:$B$30,2,FALSE)),"",VLOOKUP(O34,' '!$A$1:$B$30,2,FALSE)),VLOOKUP(O34,'  '!$C$5:$D$370,2,FALSE))</f>
        <v/>
      </c>
      <c r="Q34" s="16">
        <f t="shared" si="7"/>
        <v>39</v>
      </c>
      <c r="R34" s="17">
        <f t="shared" si="8"/>
        <v>4</v>
      </c>
      <c r="S34" s="13">
        <f t="shared" si="16"/>
        <v>42669</v>
      </c>
      <c r="T34" s="14" t="str">
        <f>IF(ISERROR(VLOOKUP(S34,'  '!$C$5:$D$370,2,FALSE)),IF(ISERROR(VLOOKUP(S34,' '!$A$1:$B$30,2,FALSE)),"",VLOOKUP(S34,' '!$A$1:$B$30,2,FALSE)),VLOOKUP(S34,'  '!$C$5:$D$370,2,FALSE))</f>
        <v/>
      </c>
      <c r="U34" s="16" t="str">
        <f t="shared" si="9"/>
        <v/>
      </c>
      <c r="V34" s="17">
        <f t="shared" si="10"/>
        <v>7</v>
      </c>
      <c r="W34" s="13">
        <f t="shared" si="17"/>
        <v>42700</v>
      </c>
      <c r="X34" s="14" t="str">
        <f>IF(ISERROR(VLOOKUP(W34,'  '!$C$5:$D$370,2,FALSE)),IF(ISERROR(VLOOKUP(W34,' '!$A$1:$B$30,2,FALSE)),"",VLOOKUP(W34,' '!$A$1:$B$30,2,FALSE)),VLOOKUP(W34,'  '!$C$5:$D$370,2,FALSE))</f>
        <v/>
      </c>
      <c r="Y34" s="16" t="str">
        <f t="shared" si="11"/>
        <v/>
      </c>
    </row>
    <row r="35" spans="1:27" x14ac:dyDescent="0.2">
      <c r="B35" s="12">
        <f t="shared" si="0"/>
        <v>2</v>
      </c>
      <c r="C35" s="13">
        <f t="shared" si="12"/>
        <v>42548</v>
      </c>
      <c r="D35" s="14" t="str">
        <f>IF(ISERROR(VLOOKUP(C35,'  '!$C$5:$D$370,2,FALSE)),IF(ISERROR(VLOOKUP(C35,' '!$A$1:$B$30,2,FALSE)),"",VLOOKUP(C35,' '!$A$1:$B$30,2,FALSE)),VLOOKUP(C35,'  '!$C$5:$D$370,2,FALSE))</f>
        <v/>
      </c>
      <c r="E35" s="18">
        <f t="shared" si="1"/>
        <v>26</v>
      </c>
      <c r="F35" s="12">
        <f t="shared" si="2"/>
        <v>4</v>
      </c>
      <c r="G35" s="13">
        <f t="shared" si="13"/>
        <v>42578</v>
      </c>
      <c r="H35" s="14" t="str">
        <f>IF(ISERROR(VLOOKUP(G35,'  '!$C$5:$D$370,2,FALSE)),IF(ISERROR(VLOOKUP(G35,' '!$A$1:$B$30,2,FALSE)),"",VLOOKUP(G35,' '!$A$1:$B$30,2,FALSE)),VLOOKUP(G35,'  '!$C$5:$D$370,2,FALSE))</f>
        <v/>
      </c>
      <c r="I35" s="16" t="str">
        <f t="shared" si="3"/>
        <v/>
      </c>
      <c r="J35" s="17">
        <f t="shared" si="4"/>
        <v>7</v>
      </c>
      <c r="K35" s="13">
        <f t="shared" si="14"/>
        <v>42609</v>
      </c>
      <c r="L35" s="14" t="str">
        <f>IF(ISERROR(VLOOKUP(K35,'  '!$C$5:$D$370,2,FALSE)),IF(ISERROR(VLOOKUP(K35,' '!$A$1:$B$30,2,FALSE)),"",VLOOKUP(K35,' '!$A$1:$B$30,2,FALSE)),VLOOKUP(K35,'  '!$C$5:$D$370,2,FALSE))</f>
        <v/>
      </c>
      <c r="M35" s="16" t="str">
        <f t="shared" si="5"/>
        <v/>
      </c>
      <c r="N35" s="17">
        <f t="shared" si="6"/>
        <v>3</v>
      </c>
      <c r="O35" s="13">
        <f t="shared" si="15"/>
        <v>42640</v>
      </c>
      <c r="P35" s="14" t="str">
        <f>IF(ISERROR(VLOOKUP(O35,'  '!$C$5:$D$370,2,FALSE)),IF(ISERROR(VLOOKUP(O35,' '!$A$1:$B$30,2,FALSE)),"",VLOOKUP(O35,' '!$A$1:$B$30,2,FALSE)),VLOOKUP(O35,'  '!$C$5:$D$370,2,FALSE))</f>
        <v/>
      </c>
      <c r="Q35" s="16" t="str">
        <f t="shared" si="7"/>
        <v/>
      </c>
      <c r="R35" s="17">
        <f t="shared" si="8"/>
        <v>5</v>
      </c>
      <c r="S35" s="13">
        <f t="shared" si="16"/>
        <v>42670</v>
      </c>
      <c r="T35" s="14" t="str">
        <f>IF(ISERROR(VLOOKUP(S35,'  '!$C$5:$D$370,2,FALSE)),IF(ISERROR(VLOOKUP(S35,' '!$A$1:$B$30,2,FALSE)),"",VLOOKUP(S35,' '!$A$1:$B$30,2,FALSE)),VLOOKUP(S35,'  '!$C$5:$D$370,2,FALSE))</f>
        <v/>
      </c>
      <c r="U35" s="16" t="str">
        <f t="shared" si="9"/>
        <v/>
      </c>
      <c r="V35" s="17">
        <f t="shared" si="10"/>
        <v>1</v>
      </c>
      <c r="W35" s="13">
        <f t="shared" si="17"/>
        <v>42701</v>
      </c>
      <c r="X35" s="14" t="str">
        <f>IF(ISERROR(VLOOKUP(W35,'  '!$C$5:$D$370,2,FALSE)),IF(ISERROR(VLOOKUP(W35,' '!$A$1:$B$30,2,FALSE)),"",VLOOKUP(W35,' '!$A$1:$B$30,2,FALSE)),VLOOKUP(W35,'  '!$C$5:$D$370,2,FALSE))</f>
        <v/>
      </c>
      <c r="Y35" s="16" t="str">
        <f t="shared" si="11"/>
        <v/>
      </c>
    </row>
    <row r="36" spans="1:27" x14ac:dyDescent="0.2">
      <c r="B36" s="12">
        <f t="shared" si="0"/>
        <v>3</v>
      </c>
      <c r="C36" s="13">
        <f t="shared" si="12"/>
        <v>42549</v>
      </c>
      <c r="D36" s="14" t="str">
        <f>IF(ISERROR(VLOOKUP(C36,'  '!$C$5:$D$370,2,FALSE)),IF(ISERROR(VLOOKUP(C36,' '!$A$1:$B$30,2,FALSE)),"",VLOOKUP(C36,' '!$A$1:$B$30,2,FALSE)),VLOOKUP(C36,'  '!$C$5:$D$370,2,FALSE))</f>
        <v/>
      </c>
      <c r="E36" s="18" t="str">
        <f t="shared" si="1"/>
        <v/>
      </c>
      <c r="F36" s="12">
        <f t="shared" si="2"/>
        <v>5</v>
      </c>
      <c r="G36" s="13">
        <f t="shared" si="13"/>
        <v>42579</v>
      </c>
      <c r="H36" s="14" t="str">
        <f>IF(ISERROR(VLOOKUP(G36,'  '!$C$5:$D$370,2,FALSE)),IF(ISERROR(VLOOKUP(G36,' '!$A$1:$B$30,2,FALSE)),"",VLOOKUP(G36,' '!$A$1:$B$30,2,FALSE)),VLOOKUP(G36,'  '!$C$5:$D$370,2,FALSE))</f>
        <v/>
      </c>
      <c r="I36" s="16" t="str">
        <f t="shared" si="3"/>
        <v/>
      </c>
      <c r="J36" s="17">
        <f t="shared" si="4"/>
        <v>1</v>
      </c>
      <c r="K36" s="13">
        <f t="shared" si="14"/>
        <v>42610</v>
      </c>
      <c r="L36" s="14" t="str">
        <f>IF(ISERROR(VLOOKUP(K36,'  '!$C$5:$D$370,2,FALSE)),IF(ISERROR(VLOOKUP(K36,' '!$A$1:$B$30,2,FALSE)),"",VLOOKUP(K36,' '!$A$1:$B$30,2,FALSE)),VLOOKUP(K36,'  '!$C$5:$D$370,2,FALSE))</f>
        <v/>
      </c>
      <c r="M36" s="16" t="str">
        <f t="shared" si="5"/>
        <v/>
      </c>
      <c r="N36" s="17">
        <f t="shared" si="6"/>
        <v>4</v>
      </c>
      <c r="O36" s="13">
        <f t="shared" si="15"/>
        <v>42641</v>
      </c>
      <c r="P36" s="14" t="str">
        <f>IF(ISERROR(VLOOKUP(O36,'  '!$C$5:$D$370,2,FALSE)),IF(ISERROR(VLOOKUP(O36,' '!$A$1:$B$30,2,FALSE)),"",VLOOKUP(O36,' '!$A$1:$B$30,2,FALSE)),VLOOKUP(O36,'  '!$C$5:$D$370,2,FALSE))</f>
        <v/>
      </c>
      <c r="Q36" s="16" t="str">
        <f t="shared" si="7"/>
        <v/>
      </c>
      <c r="R36" s="17">
        <f t="shared" si="8"/>
        <v>6</v>
      </c>
      <c r="S36" s="13">
        <f t="shared" si="16"/>
        <v>42671</v>
      </c>
      <c r="T36" s="14" t="str">
        <f>IF(ISERROR(VLOOKUP(S36,'  '!$C$5:$D$370,2,FALSE)),IF(ISERROR(VLOOKUP(S36,' '!$A$1:$B$30,2,FALSE)),"",VLOOKUP(S36,' '!$A$1:$B$30,2,FALSE)),VLOOKUP(S36,'  '!$C$5:$D$370,2,FALSE))</f>
        <v/>
      </c>
      <c r="U36" s="16" t="str">
        <f t="shared" si="9"/>
        <v/>
      </c>
      <c r="V36" s="17">
        <f t="shared" si="10"/>
        <v>2</v>
      </c>
      <c r="W36" s="13">
        <f t="shared" si="17"/>
        <v>42702</v>
      </c>
      <c r="X36" s="14" t="str">
        <f>IF(ISERROR(VLOOKUP(W36,'  '!$C$5:$D$370,2,FALSE)),IF(ISERROR(VLOOKUP(W36,' '!$A$1:$B$30,2,FALSE)),"",VLOOKUP(W36,' '!$A$1:$B$30,2,FALSE)),VLOOKUP(W36,'  '!$C$5:$D$370,2,FALSE))</f>
        <v/>
      </c>
      <c r="Y36" s="16">
        <f t="shared" si="11"/>
        <v>48</v>
      </c>
    </row>
    <row r="37" spans="1:27" x14ac:dyDescent="0.2">
      <c r="B37" s="12">
        <f>IF(C37="","",WEEKDAY(C37,1))</f>
        <v>4</v>
      </c>
      <c r="C37" s="13">
        <f>IF(C36="","",IF(DAY(C36)&gt;DAY(C36+1),"",C36+1))</f>
        <v>42550</v>
      </c>
      <c r="D37" s="14" t="str">
        <f>IF(ISERROR(VLOOKUP(C37,'  '!$C$5:$D$370,2,FALSE)),IF(ISERROR(VLOOKUP(C37,' '!$A$1:$B$30,2,FALSE)),"",VLOOKUP(C37,' '!$A$1:$B$30,2,FALSE)),VLOOKUP(C37,'  '!$C$5:$D$370,2,FALSE))</f>
        <v/>
      </c>
      <c r="E37" s="18" t="str">
        <f t="shared" si="1"/>
        <v/>
      </c>
      <c r="F37" s="12">
        <f>IF(G37="","",WEEKDAY(G37,1))</f>
        <v>6</v>
      </c>
      <c r="G37" s="13">
        <f>IF(G36="","",IF(DAY(G36)&gt;DAY(G36+1),"",G36+1))</f>
        <v>42580</v>
      </c>
      <c r="H37" s="14" t="str">
        <f>IF(ISERROR(VLOOKUP(G37,'  '!$C$5:$D$370,2,FALSE)),IF(ISERROR(VLOOKUP(G37,' '!$A$1:$B$30,2,FALSE)),"",VLOOKUP(G37,' '!$A$1:$B$30,2,FALSE)),VLOOKUP(G37,'  '!$C$5:$D$370,2,FALSE))</f>
        <v/>
      </c>
      <c r="I37" s="16" t="str">
        <f t="shared" si="3"/>
        <v/>
      </c>
      <c r="J37" s="17">
        <f>IF(K37="","",WEEKDAY(K37,1))</f>
        <v>2</v>
      </c>
      <c r="K37" s="13">
        <f>IF(K36="","",IF(DAY(K36)&gt;DAY(K36+1),"",K36+1))</f>
        <v>42611</v>
      </c>
      <c r="L37" s="14" t="str">
        <f>IF(ISERROR(VLOOKUP(K37,'  '!$C$5:$D$370,2,FALSE)),IF(ISERROR(VLOOKUP(K37,' '!$A$1:$B$30,2,FALSE)),"",VLOOKUP(K37,' '!$A$1:$B$30,2,FALSE)),VLOOKUP(K37,'  '!$C$5:$D$370,2,FALSE))</f>
        <v/>
      </c>
      <c r="M37" s="16">
        <f t="shared" si="5"/>
        <v>35</v>
      </c>
      <c r="N37" s="17">
        <f>IF(O37="","",WEEKDAY(O37,1))</f>
        <v>5</v>
      </c>
      <c r="O37" s="13">
        <f>IF(O36="","",IF(DAY(O36)&gt;DAY(O36+1),"",O36+1))</f>
        <v>42642</v>
      </c>
      <c r="P37" s="14" t="str">
        <f>IF(ISERROR(VLOOKUP(O37,'  '!$C$5:$D$370,2,FALSE)),IF(ISERROR(VLOOKUP(O37,' '!$A$1:$B$30,2,FALSE)),"",VLOOKUP(O37,' '!$A$1:$B$30,2,FALSE)),VLOOKUP(O37,'  '!$C$5:$D$370,2,FALSE))</f>
        <v/>
      </c>
      <c r="Q37" s="16" t="str">
        <f t="shared" si="7"/>
        <v/>
      </c>
      <c r="R37" s="17">
        <f>IF(S37="","",WEEKDAY(S37,1))</f>
        <v>7</v>
      </c>
      <c r="S37" s="13">
        <f>IF(S36="","",IF(DAY(S36)&gt;DAY(S36+1),"",S36+1))</f>
        <v>42672</v>
      </c>
      <c r="T37" s="14" t="str">
        <f>IF(ISERROR(VLOOKUP(S37,'  '!$C$5:$D$370,2,FALSE)),IF(ISERROR(VLOOKUP(S37,' '!$A$1:$B$30,2,FALSE)),"",VLOOKUP(S37,' '!$A$1:$B$30,2,FALSE)),VLOOKUP(S37,'  '!$C$5:$D$370,2,FALSE))</f>
        <v/>
      </c>
      <c r="U37" s="16" t="str">
        <f t="shared" si="9"/>
        <v/>
      </c>
      <c r="V37" s="17">
        <f>IF(W37="","",WEEKDAY(W37,1))</f>
        <v>3</v>
      </c>
      <c r="W37" s="13">
        <f>IF(W36="","",IF(DAY(W36)&gt;DAY(W36+1),"",W36+1))</f>
        <v>42703</v>
      </c>
      <c r="X37" s="14" t="str">
        <f>IF(ISERROR(VLOOKUP(W37,'  '!$C$5:$D$370,2,FALSE)),IF(ISERROR(VLOOKUP(W37,' '!$A$1:$B$30,2,FALSE)),"",VLOOKUP(W37,' '!$A$1:$B$30,2,FALSE)),VLOOKUP(W37,'  '!$C$5:$D$370,2,FALSE))</f>
        <v/>
      </c>
      <c r="Y37" s="16" t="str">
        <f t="shared" si="11"/>
        <v/>
      </c>
    </row>
    <row r="38" spans="1:27" x14ac:dyDescent="0.2">
      <c r="B38" s="12">
        <f t="shared" ref="B38:B39" si="18">IF(C38="","",WEEKDAY(C38,1))</f>
        <v>5</v>
      </c>
      <c r="C38" s="13">
        <f t="shared" ref="C38:C39" si="19">IF(C37="","",IF(DAY(C37)&gt;DAY(C37+1),"",C37+1))</f>
        <v>42551</v>
      </c>
      <c r="D38" s="14" t="str">
        <f>IF(ISERROR(VLOOKUP(C38,'  '!$C$5:$D$370,2,FALSE)),IF(ISERROR(VLOOKUP(C38,' '!$A$1:$B$30,2,FALSE)),"",VLOOKUP(C38,' '!$A$1:$B$30,2,FALSE)),VLOOKUP(C38,'  '!$C$5:$D$370,2,FALSE))</f>
        <v/>
      </c>
      <c r="E38" s="18" t="str">
        <f t="shared" si="1"/>
        <v/>
      </c>
      <c r="F38" s="12">
        <f t="shared" ref="F38:F39" si="20">IF(G38="","",WEEKDAY(G38,1))</f>
        <v>7</v>
      </c>
      <c r="G38" s="13">
        <f t="shared" ref="G38:G39" si="21">IF(G37="","",IF(DAY(G37)&gt;DAY(G37+1),"",G37+1))</f>
        <v>42581</v>
      </c>
      <c r="H38" s="14" t="str">
        <f>IF(ISERROR(VLOOKUP(G38,'  '!$C$5:$D$370,2,FALSE)),IF(ISERROR(VLOOKUP(G38,' '!$A$1:$B$30,2,FALSE)),"",VLOOKUP(G38,' '!$A$1:$B$30,2,FALSE)),VLOOKUP(G38,'  '!$C$5:$D$370,2,FALSE))</f>
        <v/>
      </c>
      <c r="I38" s="16" t="str">
        <f t="shared" si="3"/>
        <v/>
      </c>
      <c r="J38" s="17">
        <f t="shared" ref="J38:J39" si="22">IF(K38="","",WEEKDAY(K38,1))</f>
        <v>3</v>
      </c>
      <c r="K38" s="13">
        <f t="shared" ref="K38:K39" si="23">IF(K37="","",IF(DAY(K37)&gt;DAY(K37+1),"",K37+1))</f>
        <v>42612</v>
      </c>
      <c r="L38" s="14" t="str">
        <f>IF(ISERROR(VLOOKUP(K38,'  '!$C$5:$D$370,2,FALSE)),IF(ISERROR(VLOOKUP(K38,' '!$A$1:$B$30,2,FALSE)),"",VLOOKUP(K38,' '!$A$1:$B$30,2,FALSE)),VLOOKUP(K38,'  '!$C$5:$D$370,2,FALSE))</f>
        <v/>
      </c>
      <c r="M38" s="16" t="str">
        <f t="shared" si="5"/>
        <v/>
      </c>
      <c r="N38" s="17">
        <f t="shared" ref="N38:N39" si="24">IF(O38="","",WEEKDAY(O38,1))</f>
        <v>6</v>
      </c>
      <c r="O38" s="13">
        <f t="shared" ref="O38:O39" si="25">IF(O37="","",IF(DAY(O37)&gt;DAY(O37+1),"",O37+1))</f>
        <v>42643</v>
      </c>
      <c r="P38" s="14" t="str">
        <f>IF(ISERROR(VLOOKUP(O38,'  '!$C$5:$D$370,2,FALSE)),IF(ISERROR(VLOOKUP(O38,' '!$A$1:$B$30,2,FALSE)),"",VLOOKUP(O38,' '!$A$1:$B$30,2,FALSE)),VLOOKUP(O38,'  '!$C$5:$D$370,2,FALSE))</f>
        <v/>
      </c>
      <c r="Q38" s="16" t="str">
        <f t="shared" si="7"/>
        <v/>
      </c>
      <c r="R38" s="17">
        <f t="shared" ref="R38:R39" si="26">IF(S38="","",WEEKDAY(S38,1))</f>
        <v>1</v>
      </c>
      <c r="S38" s="13">
        <f t="shared" ref="S38:S39" si="27">IF(S37="","",IF(DAY(S37)&gt;DAY(S37+1),"",S37+1))</f>
        <v>42673</v>
      </c>
      <c r="T38" s="14" t="str">
        <f>IF(ISERROR(VLOOKUP(S38,'  '!$C$5:$D$370,2,FALSE)),IF(ISERROR(VLOOKUP(S38,' '!$A$1:$B$30,2,FALSE)),"",VLOOKUP(S38,' '!$A$1:$B$30,2,FALSE)),VLOOKUP(S38,'  '!$C$5:$D$370,2,FALSE))</f>
        <v/>
      </c>
      <c r="U38" s="16" t="str">
        <f t="shared" si="9"/>
        <v/>
      </c>
      <c r="V38" s="17">
        <f t="shared" ref="V38:V39" si="28">IF(W38="","",WEEKDAY(W38,1))</f>
        <v>4</v>
      </c>
      <c r="W38" s="13">
        <f t="shared" ref="W38:W39" si="29">IF(W37="","",IF(DAY(W37)&gt;DAY(W37+1),"",W37+1))</f>
        <v>42704</v>
      </c>
      <c r="X38" s="14" t="str">
        <f>IF(ISERROR(VLOOKUP(W38,'  '!$C$5:$D$370,2,FALSE)),IF(ISERROR(VLOOKUP(W38,' '!$A$1:$B$30,2,FALSE)),"",VLOOKUP(W38,' '!$A$1:$B$30,2,FALSE)),VLOOKUP(W38,'  '!$C$5:$D$370,2,FALSE))</f>
        <v/>
      </c>
      <c r="Y38" s="16" t="str">
        <f t="shared" si="11"/>
        <v/>
      </c>
    </row>
    <row r="39" spans="1:27" x14ac:dyDescent="0.2">
      <c r="B39" s="12" t="str">
        <f t="shared" si="18"/>
        <v/>
      </c>
      <c r="C39" s="13" t="str">
        <f t="shared" si="19"/>
        <v/>
      </c>
      <c r="D39" s="14" t="str">
        <f>IF(ISERROR(VLOOKUP(C39,'  '!$C$5:$D$370,2,FALSE)),IF(ISERROR(VLOOKUP(C39,' '!$A$1:$B$30,2,FALSE)),"",VLOOKUP(C39,' '!$A$1:$B$30,2,FALSE)),VLOOKUP(C39,'  '!$C$5:$D$370,2,FALSE))</f>
        <v/>
      </c>
      <c r="E39" s="18" t="str">
        <f t="shared" si="1"/>
        <v/>
      </c>
      <c r="F39" s="12">
        <f t="shared" si="20"/>
        <v>1</v>
      </c>
      <c r="G39" s="13">
        <f t="shared" si="21"/>
        <v>42582</v>
      </c>
      <c r="H39" s="14" t="str">
        <f>IF(ISERROR(VLOOKUP(G39,'  '!$C$5:$D$370,2,FALSE)),IF(ISERROR(VLOOKUP(G39,' '!$A$1:$B$30,2,FALSE)),"",VLOOKUP(G39,' '!$A$1:$B$30,2,FALSE)),VLOOKUP(G39,'  '!$C$5:$D$370,2,FALSE))</f>
        <v/>
      </c>
      <c r="I39" s="16" t="str">
        <f t="shared" si="3"/>
        <v/>
      </c>
      <c r="J39" s="17">
        <f t="shared" si="22"/>
        <v>4</v>
      </c>
      <c r="K39" s="13">
        <f t="shared" si="23"/>
        <v>42613</v>
      </c>
      <c r="L39" s="14" t="str">
        <f>IF(ISERROR(VLOOKUP(K39,'  '!$C$5:$D$370,2,FALSE)),IF(ISERROR(VLOOKUP(K39,' '!$A$1:$B$30,2,FALSE)),"",VLOOKUP(K39,' '!$A$1:$B$30,2,FALSE)),VLOOKUP(K39,'  '!$C$5:$D$370,2,FALSE))</f>
        <v/>
      </c>
      <c r="M39" s="16" t="str">
        <f t="shared" si="5"/>
        <v/>
      </c>
      <c r="N39" s="17" t="str">
        <f t="shared" si="24"/>
        <v/>
      </c>
      <c r="O39" s="13" t="str">
        <f t="shared" si="25"/>
        <v/>
      </c>
      <c r="P39" s="14" t="str">
        <f>IF(ISERROR(VLOOKUP(O39,'  '!$C$5:$D$370,2,FALSE)),IF(ISERROR(VLOOKUP(O39,' '!$A$1:$B$30,2,FALSE)),"",VLOOKUP(O39,' '!$A$1:$B$30,2,FALSE)),VLOOKUP(O39,'  '!$C$5:$D$370,2,FALSE))</f>
        <v/>
      </c>
      <c r="Q39" s="16" t="str">
        <f t="shared" si="7"/>
        <v/>
      </c>
      <c r="R39" s="17">
        <f t="shared" si="26"/>
        <v>2</v>
      </c>
      <c r="S39" s="13">
        <f t="shared" si="27"/>
        <v>42674</v>
      </c>
      <c r="T39" s="14" t="str">
        <f>IF(ISERROR(VLOOKUP(S39,'  '!$C$5:$D$370,2,FALSE)),IF(ISERROR(VLOOKUP(S39,' '!$A$1:$B$30,2,FALSE)),"",VLOOKUP(S39,' '!$A$1:$B$30,2,FALSE)),VLOOKUP(S39,'  '!$C$5:$D$370,2,FALSE))</f>
        <v/>
      </c>
      <c r="U39" s="16">
        <f t="shared" si="9"/>
        <v>44</v>
      </c>
      <c r="V39" s="17" t="str">
        <f t="shared" si="28"/>
        <v/>
      </c>
      <c r="W39" s="13" t="str">
        <f t="shared" si="29"/>
        <v/>
      </c>
      <c r="X39" s="14" t="str">
        <f>IF(ISERROR(VLOOKUP(W39,'  '!$C$5:$D$370,2,FALSE)),IF(ISERROR(VLOOKUP(W39,' '!$A$1:$B$30,2,FALSE)),"",VLOOKUP(W39,' '!$A$1:$B$30,2,FALSE)),VLOOKUP(W39,'  '!$C$5:$D$370,2,FALSE))</f>
        <v/>
      </c>
      <c r="Y39" s="16" t="str">
        <f t="shared" si="11"/>
        <v/>
      </c>
    </row>
    <row r="40" spans="1:27" x14ac:dyDescent="0.2">
      <c r="B40" s="20"/>
      <c r="C40" s="21"/>
      <c r="D40" s="21"/>
      <c r="E40" s="22" t="str">
        <f>NETWORKDAYS(MIN(C9:C39),MAX(C9:C39),' '!$A$2:$A$30)&amp; " arbejdsdage ekskl. "&amp;COUNTIF(B9:B39,7)&amp; " lørdage"</f>
        <v>22 arbejdsdage ekskl. 4 lørdage</v>
      </c>
      <c r="F40" s="20"/>
      <c r="G40" s="21"/>
      <c r="H40" s="21"/>
      <c r="I40" s="22" t="str">
        <f>NETWORKDAYS(MIN(G9:G39),MAX(G9:G39),' '!$A$2:$A$30)&amp; " arbejdsdage ekskl. "&amp;COUNTIF(F9:F39,7)&amp; " lørdage"</f>
        <v>21 arbejdsdage ekskl. 5 lørdage</v>
      </c>
      <c r="J40" s="20"/>
      <c r="K40" s="21"/>
      <c r="L40" s="21"/>
      <c r="M40" s="22" t="str">
        <f>NETWORKDAYS(MIN(K9:K39),MAX(K9:K39),' '!$A$2:$A$30)&amp; " arbejdsdage ekskl. "&amp;COUNTIF(J9:J39,7)&amp; " lørdage"</f>
        <v>23 arbejdsdage ekskl. 4 lørdage</v>
      </c>
      <c r="N40" s="20"/>
      <c r="O40" s="21"/>
      <c r="P40" s="21"/>
      <c r="Q40" s="22" t="str">
        <f>NETWORKDAYS(MIN(O9:O39),MAX(O9:O39),' '!$A$2:$A$30)&amp; " arbejdsdage ekskl. "&amp;COUNTIF(N9:N39,7)&amp; " lørdage"</f>
        <v>22 arbejdsdage ekskl. 4 lørdage</v>
      </c>
      <c r="R40" s="20"/>
      <c r="S40" s="21"/>
      <c r="T40" s="21"/>
      <c r="U40" s="22" t="str">
        <f>NETWORKDAYS(MIN(S9:S39),MAX(S9:S39),' '!$A$2:$A$30)&amp; " arbejdsdage ekskl. "&amp;COUNTIF(R9:R39,7)&amp; " lørdage"</f>
        <v>21 arbejdsdage ekskl. 5 lørdage</v>
      </c>
      <c r="V40" s="20"/>
      <c r="W40" s="21"/>
      <c r="X40" s="21"/>
      <c r="Y40" s="22" t="str">
        <f>NETWORKDAYS(MIN(W9:W39),MAX(W9:W39),' '!$A$2:$A$30)&amp; " arbejdsdage ekskl. "&amp;COUNTIF(V9:V39,7)&amp; " lørdage"</f>
        <v>22 arbejdsdage ekskl. 4 lørdage</v>
      </c>
    </row>
    <row r="41" spans="1:27" x14ac:dyDescent="0.2">
      <c r="A41" s="5"/>
      <c r="B41" s="5"/>
      <c r="C41" s="5"/>
      <c r="D41" s="9">
        <f>IF(X4=12,X3+1,X3)</f>
        <v>2016</v>
      </c>
      <c r="E41" s="5"/>
      <c r="F41" s="5"/>
      <c r="G41" s="5"/>
      <c r="H41" s="9">
        <f>IF(D42=12,D41+1,D41)</f>
        <v>2017</v>
      </c>
      <c r="I41" s="5"/>
      <c r="J41" s="5"/>
      <c r="K41" s="5"/>
      <c r="L41" s="9">
        <f>IF(H42=12,H41+1,H41)</f>
        <v>2017</v>
      </c>
      <c r="M41" s="5"/>
      <c r="N41" s="5"/>
      <c r="O41" s="5"/>
      <c r="P41" s="9">
        <f>IF(L42=12,L41+1,L41)</f>
        <v>2017</v>
      </c>
      <c r="Q41" s="5"/>
      <c r="R41" s="5"/>
      <c r="S41" s="5"/>
      <c r="T41" s="9">
        <f>IF(P42=12,P41+1,P41)</f>
        <v>2017</v>
      </c>
      <c r="U41" s="5"/>
      <c r="V41" s="5"/>
      <c r="W41" s="5"/>
      <c r="X41" s="9">
        <f>IF(T42=12,T41+1,T41)</f>
        <v>2017</v>
      </c>
      <c r="Y41" s="5"/>
      <c r="Z41" s="5"/>
      <c r="AA41" s="5"/>
    </row>
    <row r="42" spans="1:27" x14ac:dyDescent="0.2">
      <c r="A42" s="5"/>
      <c r="B42" s="5"/>
      <c r="C42" s="5"/>
      <c r="D42" s="9">
        <f>IF(X4=12,1,X4+1)</f>
        <v>12</v>
      </c>
      <c r="E42" s="5"/>
      <c r="F42" s="5"/>
      <c r="G42" s="5"/>
      <c r="H42" s="9">
        <f>IF(D42=12,1,D42+1)</f>
        <v>1</v>
      </c>
      <c r="I42" s="5"/>
      <c r="J42" s="5"/>
      <c r="K42" s="5"/>
      <c r="L42" s="9">
        <f>IF(H42=12,1,H42+1)</f>
        <v>2</v>
      </c>
      <c r="M42" s="5"/>
      <c r="N42" s="5"/>
      <c r="O42" s="5"/>
      <c r="P42" s="9">
        <f>IF(L42=12,1,L42+1)</f>
        <v>3</v>
      </c>
      <c r="Q42" s="5"/>
      <c r="R42" s="5"/>
      <c r="S42" s="5"/>
      <c r="T42" s="9">
        <f>IF(P42=12,1,P42+1)</f>
        <v>4</v>
      </c>
      <c r="U42" s="5"/>
      <c r="V42" s="5"/>
      <c r="W42" s="5"/>
      <c r="X42" s="9">
        <f>IF(T42=12,1,T42+1)</f>
        <v>5</v>
      </c>
      <c r="Y42" s="5"/>
      <c r="Z42" s="5"/>
      <c r="AA42" s="5"/>
    </row>
    <row r="43" spans="1:27" ht="21.75" customHeight="1" x14ac:dyDescent="0.2">
      <c r="A43" s="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6" t="str">
        <f>IF(YEAR(C47)=YEAR(W47),YEAR(C47),YEAR(C47)&amp;" / "&amp;YEAR(W47))</f>
        <v>2016 / 2017</v>
      </c>
      <c r="S43" s="36"/>
      <c r="T43" s="36"/>
      <c r="U43" s="36"/>
      <c r="V43" s="36"/>
      <c r="W43" s="36"/>
      <c r="X43" s="36"/>
      <c r="Y43" s="36"/>
      <c r="Z43" s="5"/>
      <c r="AA43" s="5"/>
    </row>
    <row r="44" spans="1:27" ht="21.75" customHeight="1" x14ac:dyDescent="0.2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6"/>
      <c r="S44" s="36"/>
      <c r="T44" s="36"/>
      <c r="U44" s="36"/>
      <c r="V44" s="36"/>
      <c r="W44" s="36"/>
      <c r="X44" s="36"/>
      <c r="Y44" s="36"/>
      <c r="Z44" s="5"/>
      <c r="AA44" s="5"/>
    </row>
    <row r="45" spans="1:27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1.75" customHeight="1" x14ac:dyDescent="0.2">
      <c r="A46" s="23"/>
      <c r="B46" s="39" t="str">
        <f>PROPER(TEXT(DATE($D$2,D42,1),"mmmm"))</f>
        <v>December</v>
      </c>
      <c r="C46" s="38"/>
      <c r="D46" s="38"/>
      <c r="E46" s="40"/>
      <c r="F46" s="37" t="str">
        <f>PROPER(TEXT(DATE($D$2,H42,1),"mmmm"))</f>
        <v>Januar</v>
      </c>
      <c r="G46" s="38"/>
      <c r="H46" s="38"/>
      <c r="I46" s="40"/>
      <c r="J46" s="37" t="str">
        <f>PROPER(TEXT(DATE($D$2,L42,1),"mmmm"))</f>
        <v>Februar</v>
      </c>
      <c r="K46" s="38"/>
      <c r="L46" s="38"/>
      <c r="M46" s="40"/>
      <c r="N46" s="37" t="str">
        <f>PROPER(TEXT(DATE($D$2,P42,1),"mmmm"))</f>
        <v>Marts</v>
      </c>
      <c r="O46" s="38"/>
      <c r="P46" s="38"/>
      <c r="Q46" s="40"/>
      <c r="R46" s="37" t="str">
        <f>PROPER(TEXT(DATE($D$2,T42,1),"mmmm"))</f>
        <v>April</v>
      </c>
      <c r="S46" s="38"/>
      <c r="T46" s="38"/>
      <c r="U46" s="40"/>
      <c r="V46" s="37" t="str">
        <f>PROPER(TEXT(DATE($D$2,X42,1),"mmmm"))</f>
        <v>Maj</v>
      </c>
      <c r="W46" s="38"/>
      <c r="X46" s="38"/>
      <c r="Y46" s="38"/>
      <c r="Z46" s="23"/>
      <c r="AA46" s="23"/>
    </row>
    <row r="47" spans="1:27" x14ac:dyDescent="0.2">
      <c r="A47" s="23"/>
      <c r="B47" s="12">
        <f>WEEKDAY(C47,1)</f>
        <v>5</v>
      </c>
      <c r="C47" s="13">
        <f>DATE(D$41,D$42,1)</f>
        <v>42705</v>
      </c>
      <c r="D47" s="14" t="str">
        <f>IF(ISERROR(VLOOKUP(C47,'  '!$C$5:$D$370,2,FALSE)),IF(ISERROR(VLOOKUP(C47,' '!$A$1:$B$30,2,FALSE)),"",VLOOKUP(C47,' '!$A$1:$B$30,2,FALSE)),VLOOKUP(C47,'  '!$C$5:$D$370,2,FALSE))</f>
        <v/>
      </c>
      <c r="E47" s="15" t="str">
        <f>IF(B47=2,1+INT((C47-DATE(YEAR(C47+4-WEEKDAY(C47+6)),1,5)+WEEKDAY(DATE(YEAR(C47+4-WEEKDAY(C47+6)),1,3)))/7),"")</f>
        <v/>
      </c>
      <c r="F47" s="12">
        <f>WEEKDAY(G47,1)</f>
        <v>1</v>
      </c>
      <c r="G47" s="13">
        <f>DATE(H$41,H$42,1)</f>
        <v>42736</v>
      </c>
      <c r="H47" s="14" t="str">
        <f>IF(ISERROR(VLOOKUP(G47,'  '!$C$5:$D$370,2,FALSE)),IF(ISERROR(VLOOKUP(G47,' '!$A$1:$B$30,2,FALSE)),"",VLOOKUP(G47,' '!$A$1:$B$30,2,FALSE)),VLOOKUP(G47,'  '!$C$5:$D$370,2,FALSE))</f>
        <v>Nytårsdag</v>
      </c>
      <c r="I47" s="16" t="str">
        <f>IF(F47=2,1+INT((G47-DATE(YEAR(G47+4-WEEKDAY(G47+6)),1,5)+WEEKDAY(DATE(YEAR(G47+4-WEEKDAY(G47+6)),1,3)))/7),"")</f>
        <v/>
      </c>
      <c r="J47" s="17">
        <f>WEEKDAY(K47,1)</f>
        <v>4</v>
      </c>
      <c r="K47" s="13">
        <f>DATE(L$41,L$42,1)</f>
        <v>42767</v>
      </c>
      <c r="L47" s="14" t="str">
        <f>IF(ISERROR(VLOOKUP(K47,'  '!$C$5:$D$370,2,FALSE)),IF(ISERROR(VLOOKUP(K47,' '!$A$1:$B$30,2,FALSE)),"",VLOOKUP(K47,' '!$A$1:$B$30,2,FALSE)),VLOOKUP(K47,'  '!$C$5:$D$370,2,FALSE))</f>
        <v/>
      </c>
      <c r="M47" s="16" t="str">
        <f>IF(J47=2,1+INT((K47-DATE(YEAR(K47+4-WEEKDAY(K47+6)),1,5)+WEEKDAY(DATE(YEAR(K47+4-WEEKDAY(K47+6)),1,3)))/7),"")</f>
        <v/>
      </c>
      <c r="N47" s="17">
        <f>WEEKDAY(O47,1)</f>
        <v>4</v>
      </c>
      <c r="O47" s="13">
        <f>DATE(P$41,P$42,1)</f>
        <v>42795</v>
      </c>
      <c r="P47" s="14" t="str">
        <f>IF(ISERROR(VLOOKUP(O47,'  '!$C$5:$D$370,2,FALSE)),IF(ISERROR(VLOOKUP(O47,' '!$A$1:$B$30,2,FALSE)),"",VLOOKUP(O47,' '!$A$1:$B$30,2,FALSE)),VLOOKUP(O47,'  '!$C$5:$D$370,2,FALSE))</f>
        <v/>
      </c>
      <c r="Q47" s="16" t="str">
        <f>IF(N47=2,1+INT((O47-DATE(YEAR(O47+4-WEEKDAY(O47+6)),1,5)+WEEKDAY(DATE(YEAR(O47+4-WEEKDAY(O47+6)),1,3)))/7),"")</f>
        <v/>
      </c>
      <c r="R47" s="17">
        <f>WEEKDAY(S47,1)</f>
        <v>7</v>
      </c>
      <c r="S47" s="13">
        <f>DATE(T$41,T$42,1)</f>
        <v>42826</v>
      </c>
      <c r="T47" s="14" t="str">
        <f>IF(ISERROR(VLOOKUP(S47,'  '!$C$5:$D$370,2,FALSE)),IF(ISERROR(VLOOKUP(S47,' '!$A$1:$B$30,2,FALSE)),"",VLOOKUP(S47,' '!$A$1:$B$30,2,FALSE)),VLOOKUP(S47,'  '!$C$5:$D$370,2,FALSE))</f>
        <v/>
      </c>
      <c r="U47" s="16" t="str">
        <f>IF(R47=2,1+INT((S47-DATE(YEAR(S47+4-WEEKDAY(S47+6)),1,5)+WEEKDAY(DATE(YEAR(S47+4-WEEKDAY(S47+6)),1,3)))/7),"")</f>
        <v/>
      </c>
      <c r="V47" s="17">
        <f>WEEKDAY(W47,1)</f>
        <v>2</v>
      </c>
      <c r="W47" s="13">
        <f>DATE(X$41,X$42,1)</f>
        <v>42856</v>
      </c>
      <c r="X47" s="14" t="str">
        <f>IF(ISERROR(VLOOKUP(W47,'  '!$C$5:$D$370,2,FALSE)),IF(ISERROR(VLOOKUP(W47,' '!$A$1:$B$30,2,FALSE)),"",VLOOKUP(W47,' '!$A$1:$B$30,2,FALSE)),VLOOKUP(W47,'  '!$C$5:$D$370,2,FALSE))</f>
        <v/>
      </c>
      <c r="Y47" s="16">
        <f>IF(V47=2,1+INT((W47-DATE(YEAR(W47+4-WEEKDAY(W47+6)),1,5)+WEEKDAY(DATE(YEAR(W47+4-WEEKDAY(W47+6)),1,3)))/7),"")</f>
        <v>18</v>
      </c>
      <c r="Z47" s="23"/>
      <c r="AA47" s="23"/>
    </row>
    <row r="48" spans="1:27" x14ac:dyDescent="0.2">
      <c r="A48" s="23"/>
      <c r="B48" s="12">
        <f t="shared" ref="B48:B74" si="30">WEEKDAY(C48,1)</f>
        <v>6</v>
      </c>
      <c r="C48" s="13">
        <f>C47+1</f>
        <v>42706</v>
      </c>
      <c r="D48" s="14" t="str">
        <f>IF(ISERROR(VLOOKUP(C48,'  '!$C$5:$D$370,2,FALSE)),IF(ISERROR(VLOOKUP(C48,' '!$A$1:$B$30,2,FALSE)),"",VLOOKUP(C48,' '!$A$1:$B$30,2,FALSE)),VLOOKUP(C48,'  '!$C$5:$D$370,2,FALSE))</f>
        <v/>
      </c>
      <c r="E48" s="18" t="str">
        <f t="shared" ref="E48:E77" si="31">IF(B48=2,1+INT((C48-DATE(YEAR(C48+4-WEEKDAY(C48+6)),1,5)+WEEKDAY(DATE(YEAR(C48+4-WEEKDAY(C48+6)),1,3)))/7),"")</f>
        <v/>
      </c>
      <c r="F48" s="12">
        <f t="shared" ref="F48:F74" si="32">WEEKDAY(G48,1)</f>
        <v>2</v>
      </c>
      <c r="G48" s="13">
        <f>G47+1</f>
        <v>42737</v>
      </c>
      <c r="H48" s="14" t="str">
        <f>IF(ISERROR(VLOOKUP(G48,'  '!$C$5:$D$370,2,FALSE)),IF(ISERROR(VLOOKUP(G48,' '!$A$1:$B$30,2,FALSE)),"",VLOOKUP(G48,' '!$A$1:$B$30,2,FALSE)),VLOOKUP(G48,'  '!$C$5:$D$370,2,FALSE))</f>
        <v/>
      </c>
      <c r="I48" s="16">
        <f t="shared" ref="I48:I77" si="33">IF(F48=2,1+INT((G48-DATE(YEAR(G48+4-WEEKDAY(G48+6)),1,5)+WEEKDAY(DATE(YEAR(G48+4-WEEKDAY(G48+6)),1,3)))/7),"")</f>
        <v>1</v>
      </c>
      <c r="J48" s="17">
        <f t="shared" ref="J48:J74" si="34">WEEKDAY(K48,1)</f>
        <v>5</v>
      </c>
      <c r="K48" s="13">
        <f>K47+1</f>
        <v>42768</v>
      </c>
      <c r="L48" s="14" t="str">
        <f>IF(ISERROR(VLOOKUP(K48,'  '!$C$5:$D$370,2,FALSE)),IF(ISERROR(VLOOKUP(K48,' '!$A$1:$B$30,2,FALSE)),"",VLOOKUP(K48,' '!$A$1:$B$30,2,FALSE)),VLOOKUP(K48,'  '!$C$5:$D$370,2,FALSE))</f>
        <v/>
      </c>
      <c r="M48" s="16" t="str">
        <f t="shared" ref="M48:M77" si="35">IF(J48=2,1+INT((K48-DATE(YEAR(K48+4-WEEKDAY(K48+6)),1,5)+WEEKDAY(DATE(YEAR(K48+4-WEEKDAY(K48+6)),1,3)))/7),"")</f>
        <v/>
      </c>
      <c r="N48" s="17">
        <f t="shared" ref="N48:N74" si="36">WEEKDAY(O48,1)</f>
        <v>5</v>
      </c>
      <c r="O48" s="13">
        <f>O47+1</f>
        <v>42796</v>
      </c>
      <c r="P48" s="14" t="str">
        <f>IF(ISERROR(VLOOKUP(O48,'  '!$C$5:$D$370,2,FALSE)),IF(ISERROR(VLOOKUP(O48,' '!$A$1:$B$30,2,FALSE)),"",VLOOKUP(O48,' '!$A$1:$B$30,2,FALSE)),VLOOKUP(O48,'  '!$C$5:$D$370,2,FALSE))</f>
        <v/>
      </c>
      <c r="Q48" s="16" t="str">
        <f t="shared" ref="Q48:Q77" si="37">IF(N48=2,1+INT((O48-DATE(YEAR(O48+4-WEEKDAY(O48+6)),1,5)+WEEKDAY(DATE(YEAR(O48+4-WEEKDAY(O48+6)),1,3)))/7),"")</f>
        <v/>
      </c>
      <c r="R48" s="17">
        <f t="shared" ref="R48:R74" si="38">WEEKDAY(S48,1)</f>
        <v>1</v>
      </c>
      <c r="S48" s="13">
        <f>S47+1</f>
        <v>42827</v>
      </c>
      <c r="T48" s="14" t="str">
        <f>IF(ISERROR(VLOOKUP(S48,'  '!$C$5:$D$370,2,FALSE)),IF(ISERROR(VLOOKUP(S48,' '!$A$1:$B$30,2,FALSE)),"",VLOOKUP(S48,' '!$A$1:$B$30,2,FALSE)),VLOOKUP(S48,'  '!$C$5:$D$370,2,FALSE))</f>
        <v/>
      </c>
      <c r="U48" s="16" t="str">
        <f t="shared" ref="U48:U77" si="39">IF(R48=2,1+INT((S48-DATE(YEAR(S48+4-WEEKDAY(S48+6)),1,5)+WEEKDAY(DATE(YEAR(S48+4-WEEKDAY(S48+6)),1,3)))/7),"")</f>
        <v/>
      </c>
      <c r="V48" s="17">
        <f t="shared" ref="V48:V74" si="40">WEEKDAY(W48,1)</f>
        <v>3</v>
      </c>
      <c r="W48" s="13">
        <f>W47+1</f>
        <v>42857</v>
      </c>
      <c r="X48" s="14" t="str">
        <f>IF(ISERROR(VLOOKUP(W48,'  '!$C$5:$D$370,2,FALSE)),IF(ISERROR(VLOOKUP(W48,' '!$A$1:$B$30,2,FALSE)),"",VLOOKUP(W48,' '!$A$1:$B$30,2,FALSE)),VLOOKUP(W48,'  '!$C$5:$D$370,2,FALSE))</f>
        <v/>
      </c>
      <c r="Y48" s="16" t="str">
        <f t="shared" ref="Y48:Y77" si="41">IF(V48=2,1+INT((W48-DATE(YEAR(W48+4-WEEKDAY(W48+6)),1,5)+WEEKDAY(DATE(YEAR(W48+4-WEEKDAY(W48+6)),1,3)))/7),"")</f>
        <v/>
      </c>
      <c r="Z48" s="23"/>
      <c r="AA48" s="23"/>
    </row>
    <row r="49" spans="1:27" x14ac:dyDescent="0.2">
      <c r="A49" s="23"/>
      <c r="B49" s="12">
        <f t="shared" si="30"/>
        <v>7</v>
      </c>
      <c r="C49" s="13">
        <f t="shared" ref="C49:C74" si="42">C48+1</f>
        <v>42707</v>
      </c>
      <c r="D49" s="14" t="str">
        <f>IF(ISERROR(VLOOKUP(C49,'  '!$C$5:$D$370,2,FALSE)),IF(ISERROR(VLOOKUP(C49,' '!$A$1:$B$30,2,FALSE)),"",VLOOKUP(C49,' '!$A$1:$B$30,2,FALSE)),VLOOKUP(C49,'  '!$C$5:$D$370,2,FALSE))</f>
        <v/>
      </c>
      <c r="E49" s="18" t="str">
        <f t="shared" si="31"/>
        <v/>
      </c>
      <c r="F49" s="12">
        <f t="shared" si="32"/>
        <v>3</v>
      </c>
      <c r="G49" s="13">
        <f t="shared" ref="G49:G74" si="43">G48+1</f>
        <v>42738</v>
      </c>
      <c r="H49" s="14" t="str">
        <f>IF(ISERROR(VLOOKUP(G49,'  '!$C$5:$D$370,2,FALSE)),IF(ISERROR(VLOOKUP(G49,' '!$A$1:$B$30,2,FALSE)),"",VLOOKUP(G49,' '!$A$1:$B$30,2,FALSE)),VLOOKUP(G49,'  '!$C$5:$D$370,2,FALSE))</f>
        <v/>
      </c>
      <c r="I49" s="16" t="str">
        <f t="shared" si="33"/>
        <v/>
      </c>
      <c r="J49" s="17">
        <f t="shared" si="34"/>
        <v>6</v>
      </c>
      <c r="K49" s="13">
        <f t="shared" ref="K49:K74" si="44">K48+1</f>
        <v>42769</v>
      </c>
      <c r="L49" s="14" t="str">
        <f>IF(ISERROR(VLOOKUP(K49,'  '!$C$5:$D$370,2,FALSE)),IF(ISERROR(VLOOKUP(K49,' '!$A$1:$B$30,2,FALSE)),"",VLOOKUP(K49,' '!$A$1:$B$30,2,FALSE)),VLOOKUP(K49,'  '!$C$5:$D$370,2,FALSE))</f>
        <v/>
      </c>
      <c r="M49" s="16" t="str">
        <f t="shared" si="35"/>
        <v/>
      </c>
      <c r="N49" s="17">
        <f t="shared" si="36"/>
        <v>6</v>
      </c>
      <c r="O49" s="13">
        <f t="shared" ref="O49:O74" si="45">O48+1</f>
        <v>42797</v>
      </c>
      <c r="P49" s="14" t="str">
        <f>IF(ISERROR(VLOOKUP(O49,'  '!$C$5:$D$370,2,FALSE)),IF(ISERROR(VLOOKUP(O49,' '!$A$1:$B$30,2,FALSE)),"",VLOOKUP(O49,' '!$A$1:$B$30,2,FALSE)),VLOOKUP(O49,'  '!$C$5:$D$370,2,FALSE))</f>
        <v/>
      </c>
      <c r="Q49" s="16" t="str">
        <f t="shared" si="37"/>
        <v/>
      </c>
      <c r="R49" s="17">
        <f t="shared" si="38"/>
        <v>2</v>
      </c>
      <c r="S49" s="13">
        <f t="shared" ref="S49:S74" si="46">S48+1</f>
        <v>42828</v>
      </c>
      <c r="T49" s="14" t="str">
        <f>IF(ISERROR(VLOOKUP(S49,'  '!$C$5:$D$370,2,FALSE)),IF(ISERROR(VLOOKUP(S49,' '!$A$1:$B$30,2,FALSE)),"",VLOOKUP(S49,' '!$A$1:$B$30,2,FALSE)),VLOOKUP(S49,'  '!$C$5:$D$370,2,FALSE))</f>
        <v/>
      </c>
      <c r="U49" s="16">
        <f t="shared" si="39"/>
        <v>14</v>
      </c>
      <c r="V49" s="17">
        <f t="shared" si="40"/>
        <v>4</v>
      </c>
      <c r="W49" s="13">
        <f t="shared" ref="W49:W74" si="47">W48+1</f>
        <v>42858</v>
      </c>
      <c r="X49" s="14" t="str">
        <f>IF(ISERROR(VLOOKUP(W49,'  '!$C$5:$D$370,2,FALSE)),IF(ISERROR(VLOOKUP(W49,' '!$A$1:$B$30,2,FALSE)),"",VLOOKUP(W49,' '!$A$1:$B$30,2,FALSE)),VLOOKUP(W49,'  '!$C$5:$D$370,2,FALSE))</f>
        <v/>
      </c>
      <c r="Y49" s="16" t="str">
        <f t="shared" si="41"/>
        <v/>
      </c>
      <c r="Z49" s="23"/>
      <c r="AA49" s="23"/>
    </row>
    <row r="50" spans="1:27" x14ac:dyDescent="0.2">
      <c r="A50" s="23"/>
      <c r="B50" s="12">
        <f t="shared" si="30"/>
        <v>1</v>
      </c>
      <c r="C50" s="13">
        <f t="shared" si="42"/>
        <v>42708</v>
      </c>
      <c r="D50" s="14" t="str">
        <f>IF(ISERROR(VLOOKUP(C50,'  '!$C$5:$D$370,2,FALSE)),IF(ISERROR(VLOOKUP(C50,' '!$A$1:$B$30,2,FALSE)),"",VLOOKUP(C50,' '!$A$1:$B$30,2,FALSE)),VLOOKUP(C50,'  '!$C$5:$D$370,2,FALSE))</f>
        <v/>
      </c>
      <c r="E50" s="18" t="str">
        <f t="shared" si="31"/>
        <v/>
      </c>
      <c r="F50" s="12">
        <f t="shared" si="32"/>
        <v>4</v>
      </c>
      <c r="G50" s="13">
        <f t="shared" si="43"/>
        <v>42739</v>
      </c>
      <c r="H50" s="14" t="str">
        <f>IF(ISERROR(VLOOKUP(G50,'  '!$C$5:$D$370,2,FALSE)),IF(ISERROR(VLOOKUP(G50,' '!$A$1:$B$30,2,FALSE)),"",VLOOKUP(G50,' '!$A$1:$B$30,2,FALSE)),VLOOKUP(G50,'  '!$C$5:$D$370,2,FALSE))</f>
        <v/>
      </c>
      <c r="I50" s="16" t="str">
        <f t="shared" si="33"/>
        <v/>
      </c>
      <c r="J50" s="17">
        <f t="shared" si="34"/>
        <v>7</v>
      </c>
      <c r="K50" s="13">
        <f t="shared" si="44"/>
        <v>42770</v>
      </c>
      <c r="L50" s="14" t="str">
        <f>IF(ISERROR(VLOOKUP(K50,'  '!$C$5:$D$370,2,FALSE)),IF(ISERROR(VLOOKUP(K50,' '!$A$1:$B$30,2,FALSE)),"",VLOOKUP(K50,' '!$A$1:$B$30,2,FALSE)),VLOOKUP(K50,'  '!$C$5:$D$370,2,FALSE))</f>
        <v/>
      </c>
      <c r="M50" s="16" t="str">
        <f t="shared" si="35"/>
        <v/>
      </c>
      <c r="N50" s="17">
        <f t="shared" si="36"/>
        <v>7</v>
      </c>
      <c r="O50" s="13">
        <f t="shared" si="45"/>
        <v>42798</v>
      </c>
      <c r="P50" s="14" t="str">
        <f>IF(ISERROR(VLOOKUP(O50,'  '!$C$5:$D$370,2,FALSE)),IF(ISERROR(VLOOKUP(O50,' '!$A$1:$B$30,2,FALSE)),"",VLOOKUP(O50,' '!$A$1:$B$30,2,FALSE)),VLOOKUP(O50,'  '!$C$5:$D$370,2,FALSE))</f>
        <v/>
      </c>
      <c r="Q50" s="16" t="str">
        <f t="shared" si="37"/>
        <v/>
      </c>
      <c r="R50" s="17">
        <f t="shared" si="38"/>
        <v>3</v>
      </c>
      <c r="S50" s="13">
        <f t="shared" si="46"/>
        <v>42829</v>
      </c>
      <c r="T50" s="14" t="str">
        <f>IF(ISERROR(VLOOKUP(S50,'  '!$C$5:$D$370,2,FALSE)),IF(ISERROR(VLOOKUP(S50,' '!$A$1:$B$30,2,FALSE)),"",VLOOKUP(S50,' '!$A$1:$B$30,2,FALSE)),VLOOKUP(S50,'  '!$C$5:$D$370,2,FALSE))</f>
        <v/>
      </c>
      <c r="U50" s="16" t="str">
        <f t="shared" si="39"/>
        <v/>
      </c>
      <c r="V50" s="17">
        <f t="shared" si="40"/>
        <v>5</v>
      </c>
      <c r="W50" s="13">
        <f t="shared" si="47"/>
        <v>42859</v>
      </c>
      <c r="X50" s="14" t="str">
        <f>IF(ISERROR(VLOOKUP(W50,'  '!$C$5:$D$370,2,FALSE)),IF(ISERROR(VLOOKUP(W50,' '!$A$1:$B$30,2,FALSE)),"",VLOOKUP(W50,' '!$A$1:$B$30,2,FALSE)),VLOOKUP(W50,'  '!$C$5:$D$370,2,FALSE))</f>
        <v/>
      </c>
      <c r="Y50" s="16" t="str">
        <f t="shared" si="41"/>
        <v/>
      </c>
      <c r="Z50" s="23"/>
      <c r="AA50" s="23"/>
    </row>
    <row r="51" spans="1:27" x14ac:dyDescent="0.2">
      <c r="A51" s="23"/>
      <c r="B51" s="12">
        <f t="shared" si="30"/>
        <v>2</v>
      </c>
      <c r="C51" s="13">
        <f t="shared" si="42"/>
        <v>42709</v>
      </c>
      <c r="D51" s="14" t="str">
        <f>IF(ISERROR(VLOOKUP(C51,'  '!$C$5:$D$370,2,FALSE)),IF(ISERROR(VLOOKUP(C51,' '!$A$1:$B$30,2,FALSE)),"",VLOOKUP(C51,' '!$A$1:$B$30,2,FALSE)),VLOOKUP(C51,'  '!$C$5:$D$370,2,FALSE))</f>
        <v/>
      </c>
      <c r="E51" s="18">
        <f t="shared" si="31"/>
        <v>49</v>
      </c>
      <c r="F51" s="12">
        <f t="shared" si="32"/>
        <v>5</v>
      </c>
      <c r="G51" s="13">
        <f t="shared" si="43"/>
        <v>42740</v>
      </c>
      <c r="H51" s="14" t="str">
        <f>IF(ISERROR(VLOOKUP(G51,'  '!$C$5:$D$370,2,FALSE)),IF(ISERROR(VLOOKUP(G51,' '!$A$1:$B$30,2,FALSE)),"",VLOOKUP(G51,' '!$A$1:$B$30,2,FALSE)),VLOOKUP(G51,'  '!$C$5:$D$370,2,FALSE))</f>
        <v/>
      </c>
      <c r="I51" s="16" t="str">
        <f t="shared" si="33"/>
        <v/>
      </c>
      <c r="J51" s="17">
        <f t="shared" si="34"/>
        <v>1</v>
      </c>
      <c r="K51" s="13">
        <f t="shared" si="44"/>
        <v>42771</v>
      </c>
      <c r="L51" s="14" t="str">
        <f>IF(ISERROR(VLOOKUP(K51,'  '!$C$5:$D$370,2,FALSE)),IF(ISERROR(VLOOKUP(K51,' '!$A$1:$B$30,2,FALSE)),"",VLOOKUP(K51,' '!$A$1:$B$30,2,FALSE)),VLOOKUP(K51,'  '!$C$5:$D$370,2,FALSE))</f>
        <v/>
      </c>
      <c r="M51" s="16" t="str">
        <f t="shared" si="35"/>
        <v/>
      </c>
      <c r="N51" s="17">
        <f t="shared" si="36"/>
        <v>1</v>
      </c>
      <c r="O51" s="13">
        <f t="shared" si="45"/>
        <v>42799</v>
      </c>
      <c r="P51" s="14" t="str">
        <f>IF(ISERROR(VLOOKUP(O51,'  '!$C$5:$D$370,2,FALSE)),IF(ISERROR(VLOOKUP(O51,' '!$A$1:$B$30,2,FALSE)),"",VLOOKUP(O51,' '!$A$1:$B$30,2,FALSE)),VLOOKUP(O51,'  '!$C$5:$D$370,2,FALSE))</f>
        <v/>
      </c>
      <c r="Q51" s="16" t="str">
        <f t="shared" si="37"/>
        <v/>
      </c>
      <c r="R51" s="17">
        <f t="shared" si="38"/>
        <v>4</v>
      </c>
      <c r="S51" s="13">
        <f t="shared" si="46"/>
        <v>42830</v>
      </c>
      <c r="T51" s="14" t="str">
        <f>IF(ISERROR(VLOOKUP(S51,'  '!$C$5:$D$370,2,FALSE)),IF(ISERROR(VLOOKUP(S51,' '!$A$1:$B$30,2,FALSE)),"",VLOOKUP(S51,' '!$A$1:$B$30,2,FALSE)),VLOOKUP(S51,'  '!$C$5:$D$370,2,FALSE))</f>
        <v/>
      </c>
      <c r="U51" s="16" t="str">
        <f t="shared" si="39"/>
        <v/>
      </c>
      <c r="V51" s="17">
        <f t="shared" si="40"/>
        <v>6</v>
      </c>
      <c r="W51" s="13">
        <f t="shared" si="47"/>
        <v>42860</v>
      </c>
      <c r="X51" s="14" t="str">
        <f>IF(ISERROR(VLOOKUP(W51,'  '!$C$5:$D$370,2,FALSE)),IF(ISERROR(VLOOKUP(W51,' '!$A$1:$B$30,2,FALSE)),"",VLOOKUP(W51,' '!$A$1:$B$30,2,FALSE)),VLOOKUP(W51,'  '!$C$5:$D$370,2,FALSE))</f>
        <v/>
      </c>
      <c r="Y51" s="16" t="str">
        <f t="shared" si="41"/>
        <v/>
      </c>
      <c r="Z51" s="23"/>
      <c r="AA51" s="23"/>
    </row>
    <row r="52" spans="1:27" x14ac:dyDescent="0.2">
      <c r="A52" s="23"/>
      <c r="B52" s="12">
        <f t="shared" si="30"/>
        <v>3</v>
      </c>
      <c r="C52" s="13">
        <f t="shared" si="42"/>
        <v>42710</v>
      </c>
      <c r="D52" s="14" t="str">
        <f>IF(ISERROR(VLOOKUP(C52,'  '!$C$5:$D$370,2,FALSE)),IF(ISERROR(VLOOKUP(C52,' '!$A$1:$B$30,2,FALSE)),"",VLOOKUP(C52,' '!$A$1:$B$30,2,FALSE)),VLOOKUP(C52,'  '!$C$5:$D$370,2,FALSE))</f>
        <v/>
      </c>
      <c r="E52" s="18" t="str">
        <f t="shared" si="31"/>
        <v/>
      </c>
      <c r="F52" s="12">
        <f t="shared" si="32"/>
        <v>6</v>
      </c>
      <c r="G52" s="13">
        <f t="shared" si="43"/>
        <v>42741</v>
      </c>
      <c r="H52" s="14" t="str">
        <f>IF(ISERROR(VLOOKUP(G52,'  '!$C$5:$D$370,2,FALSE)),IF(ISERROR(VLOOKUP(G52,' '!$A$1:$B$30,2,FALSE)),"",VLOOKUP(G52,' '!$A$1:$B$30,2,FALSE)),VLOOKUP(G52,'  '!$C$5:$D$370,2,FALSE))</f>
        <v/>
      </c>
      <c r="I52" s="16" t="str">
        <f t="shared" si="33"/>
        <v/>
      </c>
      <c r="J52" s="17">
        <f t="shared" si="34"/>
        <v>2</v>
      </c>
      <c r="K52" s="13">
        <f t="shared" si="44"/>
        <v>42772</v>
      </c>
      <c r="L52" s="14" t="str">
        <f>IF(ISERROR(VLOOKUP(K52,'  '!$C$5:$D$370,2,FALSE)),IF(ISERROR(VLOOKUP(K52,' '!$A$1:$B$30,2,FALSE)),"",VLOOKUP(K52,' '!$A$1:$B$30,2,FALSE)),VLOOKUP(K52,'  '!$C$5:$D$370,2,FALSE))</f>
        <v/>
      </c>
      <c r="M52" s="16">
        <f t="shared" si="35"/>
        <v>6</v>
      </c>
      <c r="N52" s="17">
        <f t="shared" si="36"/>
        <v>2</v>
      </c>
      <c r="O52" s="13">
        <f t="shared" si="45"/>
        <v>42800</v>
      </c>
      <c r="P52" s="14" t="str">
        <f>IF(ISERROR(VLOOKUP(O52,'  '!$C$5:$D$370,2,FALSE)),IF(ISERROR(VLOOKUP(O52,' '!$A$1:$B$30,2,FALSE)),"",VLOOKUP(O52,' '!$A$1:$B$30,2,FALSE)),VLOOKUP(O52,'  '!$C$5:$D$370,2,FALSE))</f>
        <v/>
      </c>
      <c r="Q52" s="16">
        <f t="shared" si="37"/>
        <v>10</v>
      </c>
      <c r="R52" s="17">
        <f t="shared" si="38"/>
        <v>5</v>
      </c>
      <c r="S52" s="13">
        <f t="shared" si="46"/>
        <v>42831</v>
      </c>
      <c r="T52" s="14" t="str">
        <f>IF(ISERROR(VLOOKUP(S52,'  '!$C$5:$D$370,2,FALSE)),IF(ISERROR(VLOOKUP(S52,' '!$A$1:$B$30,2,FALSE)),"",VLOOKUP(S52,' '!$A$1:$B$30,2,FALSE)),VLOOKUP(S52,'  '!$C$5:$D$370,2,FALSE))</f>
        <v/>
      </c>
      <c r="U52" s="16" t="str">
        <f t="shared" si="39"/>
        <v/>
      </c>
      <c r="V52" s="17">
        <f t="shared" si="40"/>
        <v>7</v>
      </c>
      <c r="W52" s="13">
        <f t="shared" si="47"/>
        <v>42861</v>
      </c>
      <c r="X52" s="14" t="str">
        <f>IF(ISERROR(VLOOKUP(W52,'  '!$C$5:$D$370,2,FALSE)),IF(ISERROR(VLOOKUP(W52,' '!$A$1:$B$30,2,FALSE)),"",VLOOKUP(W52,' '!$A$1:$B$30,2,FALSE)),VLOOKUP(W52,'  '!$C$5:$D$370,2,FALSE))</f>
        <v/>
      </c>
      <c r="Y52" s="16" t="str">
        <f t="shared" si="41"/>
        <v/>
      </c>
      <c r="Z52" s="23"/>
      <c r="AA52" s="23"/>
    </row>
    <row r="53" spans="1:27" x14ac:dyDescent="0.2">
      <c r="A53" s="23"/>
      <c r="B53" s="12">
        <f t="shared" si="30"/>
        <v>4</v>
      </c>
      <c r="C53" s="13">
        <f t="shared" si="42"/>
        <v>42711</v>
      </c>
      <c r="D53" s="14" t="str">
        <f>IF(ISERROR(VLOOKUP(C53,'  '!$C$5:$D$370,2,FALSE)),IF(ISERROR(VLOOKUP(C53,' '!$A$1:$B$30,2,FALSE)),"",VLOOKUP(C53,' '!$A$1:$B$30,2,FALSE)),VLOOKUP(C53,'  '!$C$5:$D$370,2,FALSE))</f>
        <v/>
      </c>
      <c r="E53" s="18" t="str">
        <f t="shared" si="31"/>
        <v/>
      </c>
      <c r="F53" s="12">
        <f t="shared" si="32"/>
        <v>7</v>
      </c>
      <c r="G53" s="13">
        <f t="shared" si="43"/>
        <v>42742</v>
      </c>
      <c r="H53" s="14" t="str">
        <f>IF(ISERROR(VLOOKUP(G53,'  '!$C$5:$D$370,2,FALSE)),IF(ISERROR(VLOOKUP(G53,' '!$A$1:$B$30,2,FALSE)),"",VLOOKUP(G53,' '!$A$1:$B$30,2,FALSE)),VLOOKUP(G53,'  '!$C$5:$D$370,2,FALSE))</f>
        <v/>
      </c>
      <c r="I53" s="16" t="str">
        <f t="shared" si="33"/>
        <v/>
      </c>
      <c r="J53" s="17">
        <f t="shared" si="34"/>
        <v>3</v>
      </c>
      <c r="K53" s="13">
        <f t="shared" si="44"/>
        <v>42773</v>
      </c>
      <c r="L53" s="14" t="str">
        <f>IF(ISERROR(VLOOKUP(K53,'  '!$C$5:$D$370,2,FALSE)),IF(ISERROR(VLOOKUP(K53,' '!$A$1:$B$30,2,FALSE)),"",VLOOKUP(K53,' '!$A$1:$B$30,2,FALSE)),VLOOKUP(K53,'  '!$C$5:$D$370,2,FALSE))</f>
        <v/>
      </c>
      <c r="M53" s="16" t="str">
        <f t="shared" si="35"/>
        <v/>
      </c>
      <c r="N53" s="17">
        <f t="shared" si="36"/>
        <v>3</v>
      </c>
      <c r="O53" s="13">
        <f t="shared" si="45"/>
        <v>42801</v>
      </c>
      <c r="P53" s="14" t="str">
        <f>IF(ISERROR(VLOOKUP(O53,'  '!$C$5:$D$370,2,FALSE)),IF(ISERROR(VLOOKUP(O53,' '!$A$1:$B$30,2,FALSE)),"",VLOOKUP(O53,' '!$A$1:$B$30,2,FALSE)),VLOOKUP(O53,'  '!$C$5:$D$370,2,FALSE))</f>
        <v/>
      </c>
      <c r="Q53" s="16" t="str">
        <f t="shared" si="37"/>
        <v/>
      </c>
      <c r="R53" s="17">
        <f t="shared" si="38"/>
        <v>6</v>
      </c>
      <c r="S53" s="13">
        <f t="shared" si="46"/>
        <v>42832</v>
      </c>
      <c r="T53" s="14" t="str">
        <f>IF(ISERROR(VLOOKUP(S53,'  '!$C$5:$D$370,2,FALSE)),IF(ISERROR(VLOOKUP(S53,' '!$A$1:$B$30,2,FALSE)),"",VLOOKUP(S53,' '!$A$1:$B$30,2,FALSE)),VLOOKUP(S53,'  '!$C$5:$D$370,2,FALSE))</f>
        <v/>
      </c>
      <c r="U53" s="16" t="str">
        <f t="shared" si="39"/>
        <v/>
      </c>
      <c r="V53" s="17">
        <f t="shared" si="40"/>
        <v>1</v>
      </c>
      <c r="W53" s="13">
        <f t="shared" si="47"/>
        <v>42862</v>
      </c>
      <c r="X53" s="14" t="str">
        <f>IF(ISERROR(VLOOKUP(W53,'  '!$C$5:$D$370,2,FALSE)),IF(ISERROR(VLOOKUP(W53,' '!$A$1:$B$30,2,FALSE)),"",VLOOKUP(W53,' '!$A$1:$B$30,2,FALSE)),VLOOKUP(W53,'  '!$C$5:$D$370,2,FALSE))</f>
        <v/>
      </c>
      <c r="Y53" s="16" t="str">
        <f t="shared" si="41"/>
        <v/>
      </c>
      <c r="Z53" s="23"/>
      <c r="AA53" s="23"/>
    </row>
    <row r="54" spans="1:27" x14ac:dyDescent="0.2">
      <c r="A54" s="23"/>
      <c r="B54" s="12">
        <f t="shared" si="30"/>
        <v>5</v>
      </c>
      <c r="C54" s="13">
        <f t="shared" si="42"/>
        <v>42712</v>
      </c>
      <c r="D54" s="14" t="str">
        <f>IF(ISERROR(VLOOKUP(C54,'  '!$C$5:$D$370,2,FALSE)),IF(ISERROR(VLOOKUP(C54,' '!$A$1:$B$30,2,FALSE)),"",VLOOKUP(C54,' '!$A$1:$B$30,2,FALSE)),VLOOKUP(C54,'  '!$C$5:$D$370,2,FALSE))</f>
        <v/>
      </c>
      <c r="E54" s="18" t="str">
        <f t="shared" si="31"/>
        <v/>
      </c>
      <c r="F54" s="12">
        <f t="shared" si="32"/>
        <v>1</v>
      </c>
      <c r="G54" s="13">
        <f t="shared" si="43"/>
        <v>42743</v>
      </c>
      <c r="H54" s="14" t="str">
        <f>IF(ISERROR(VLOOKUP(G54,'  '!$C$5:$D$370,2,FALSE)),IF(ISERROR(VLOOKUP(G54,' '!$A$1:$B$30,2,FALSE)),"",VLOOKUP(G54,' '!$A$1:$B$30,2,FALSE)),VLOOKUP(G54,'  '!$C$5:$D$370,2,FALSE))</f>
        <v/>
      </c>
      <c r="I54" s="16" t="str">
        <f t="shared" si="33"/>
        <v/>
      </c>
      <c r="J54" s="17">
        <f t="shared" si="34"/>
        <v>4</v>
      </c>
      <c r="K54" s="13">
        <f t="shared" si="44"/>
        <v>42774</v>
      </c>
      <c r="L54" s="14" t="str">
        <f>IF(ISERROR(VLOOKUP(K54,'  '!$C$5:$D$370,2,FALSE)),IF(ISERROR(VLOOKUP(K54,' '!$A$1:$B$30,2,FALSE)),"",VLOOKUP(K54,' '!$A$1:$B$30,2,FALSE)),VLOOKUP(K54,'  '!$C$5:$D$370,2,FALSE))</f>
        <v/>
      </c>
      <c r="M54" s="16" t="str">
        <f t="shared" si="35"/>
        <v/>
      </c>
      <c r="N54" s="17">
        <f t="shared" si="36"/>
        <v>4</v>
      </c>
      <c r="O54" s="13">
        <f t="shared" si="45"/>
        <v>42802</v>
      </c>
      <c r="P54" s="14" t="str">
        <f>IF(ISERROR(VLOOKUP(O54,'  '!$C$5:$D$370,2,FALSE)),IF(ISERROR(VLOOKUP(O54,' '!$A$1:$B$30,2,FALSE)),"",VLOOKUP(O54,' '!$A$1:$B$30,2,FALSE)),VLOOKUP(O54,'  '!$C$5:$D$370,2,FALSE))</f>
        <v/>
      </c>
      <c r="Q54" s="16" t="str">
        <f t="shared" si="37"/>
        <v/>
      </c>
      <c r="R54" s="17">
        <f t="shared" si="38"/>
        <v>7</v>
      </c>
      <c r="S54" s="13">
        <f t="shared" si="46"/>
        <v>42833</v>
      </c>
      <c r="T54" s="14" t="str">
        <f>IF(ISERROR(VLOOKUP(S54,'  '!$C$5:$D$370,2,FALSE)),IF(ISERROR(VLOOKUP(S54,' '!$A$1:$B$30,2,FALSE)),"",VLOOKUP(S54,' '!$A$1:$B$30,2,FALSE)),VLOOKUP(S54,'  '!$C$5:$D$370,2,FALSE))</f>
        <v/>
      </c>
      <c r="U54" s="16" t="str">
        <f t="shared" si="39"/>
        <v/>
      </c>
      <c r="V54" s="17">
        <f t="shared" si="40"/>
        <v>2</v>
      </c>
      <c r="W54" s="13">
        <f t="shared" si="47"/>
        <v>42863</v>
      </c>
      <c r="X54" s="14" t="str">
        <f>IF(ISERROR(VLOOKUP(W54,'  '!$C$5:$D$370,2,FALSE)),IF(ISERROR(VLOOKUP(W54,' '!$A$1:$B$30,2,FALSE)),"",VLOOKUP(W54,' '!$A$1:$B$30,2,FALSE)),VLOOKUP(W54,'  '!$C$5:$D$370,2,FALSE))</f>
        <v/>
      </c>
      <c r="Y54" s="16">
        <f t="shared" si="41"/>
        <v>19</v>
      </c>
      <c r="Z54" s="23"/>
      <c r="AA54" s="23"/>
    </row>
    <row r="55" spans="1:27" x14ac:dyDescent="0.2">
      <c r="A55" s="23"/>
      <c r="B55" s="12">
        <f t="shared" si="30"/>
        <v>6</v>
      </c>
      <c r="C55" s="13">
        <f t="shared" si="42"/>
        <v>42713</v>
      </c>
      <c r="D55" s="14" t="str">
        <f>IF(ISERROR(VLOOKUP(C55,'  '!$C$5:$D$370,2,FALSE)),IF(ISERROR(VLOOKUP(C55,' '!$A$1:$B$30,2,FALSE)),"",VLOOKUP(C55,' '!$A$1:$B$30,2,FALSE)),VLOOKUP(C55,'  '!$C$5:$D$370,2,FALSE))</f>
        <v/>
      </c>
      <c r="E55" s="18" t="str">
        <f t="shared" si="31"/>
        <v/>
      </c>
      <c r="F55" s="12">
        <f t="shared" si="32"/>
        <v>2</v>
      </c>
      <c r="G55" s="13">
        <f t="shared" si="43"/>
        <v>42744</v>
      </c>
      <c r="H55" s="14" t="str">
        <f>IF(ISERROR(VLOOKUP(G55,'  '!$C$5:$D$370,2,FALSE)),IF(ISERROR(VLOOKUP(G55,' '!$A$1:$B$30,2,FALSE)),"",VLOOKUP(G55,' '!$A$1:$B$30,2,FALSE)),VLOOKUP(G55,'  '!$C$5:$D$370,2,FALSE))</f>
        <v/>
      </c>
      <c r="I55" s="16">
        <f t="shared" si="33"/>
        <v>2</v>
      </c>
      <c r="J55" s="17">
        <f t="shared" si="34"/>
        <v>5</v>
      </c>
      <c r="K55" s="13">
        <f t="shared" si="44"/>
        <v>42775</v>
      </c>
      <c r="L55" s="14" t="str">
        <f>IF(ISERROR(VLOOKUP(K55,'  '!$C$5:$D$370,2,FALSE)),IF(ISERROR(VLOOKUP(K55,' '!$A$1:$B$30,2,FALSE)),"",VLOOKUP(K55,' '!$A$1:$B$30,2,FALSE)),VLOOKUP(K55,'  '!$C$5:$D$370,2,FALSE))</f>
        <v/>
      </c>
      <c r="M55" s="16" t="str">
        <f t="shared" si="35"/>
        <v/>
      </c>
      <c r="N55" s="17">
        <f t="shared" si="36"/>
        <v>5</v>
      </c>
      <c r="O55" s="13">
        <f t="shared" si="45"/>
        <v>42803</v>
      </c>
      <c r="P55" s="14" t="str">
        <f>IF(ISERROR(VLOOKUP(O55,'  '!$C$5:$D$370,2,FALSE)),IF(ISERROR(VLOOKUP(O55,' '!$A$1:$B$30,2,FALSE)),"",VLOOKUP(O55,' '!$A$1:$B$30,2,FALSE)),VLOOKUP(O55,'  '!$C$5:$D$370,2,FALSE))</f>
        <v/>
      </c>
      <c r="Q55" s="16" t="str">
        <f t="shared" si="37"/>
        <v/>
      </c>
      <c r="R55" s="17">
        <f t="shared" si="38"/>
        <v>1</v>
      </c>
      <c r="S55" s="13">
        <f t="shared" si="46"/>
        <v>42834</v>
      </c>
      <c r="T55" s="14" t="str">
        <f>IF(ISERROR(VLOOKUP(S55,'  '!$C$5:$D$370,2,FALSE)),IF(ISERROR(VLOOKUP(S55,' '!$A$1:$B$30,2,FALSE)),"",VLOOKUP(S55,' '!$A$1:$B$30,2,FALSE)),VLOOKUP(S55,'  '!$C$5:$D$370,2,FALSE))</f>
        <v>Palmesøndag</v>
      </c>
      <c r="U55" s="16" t="str">
        <f t="shared" si="39"/>
        <v/>
      </c>
      <c r="V55" s="17">
        <f t="shared" si="40"/>
        <v>3</v>
      </c>
      <c r="W55" s="13">
        <f t="shared" si="47"/>
        <v>42864</v>
      </c>
      <c r="X55" s="14" t="str">
        <f>IF(ISERROR(VLOOKUP(W55,'  '!$C$5:$D$370,2,FALSE)),IF(ISERROR(VLOOKUP(W55,' '!$A$1:$B$30,2,FALSE)),"",VLOOKUP(W55,' '!$A$1:$B$30,2,FALSE)),VLOOKUP(W55,'  '!$C$5:$D$370,2,FALSE))</f>
        <v/>
      </c>
      <c r="Y55" s="16" t="str">
        <f t="shared" si="41"/>
        <v/>
      </c>
      <c r="Z55" s="23"/>
      <c r="AA55" s="23"/>
    </row>
    <row r="56" spans="1:27" x14ac:dyDescent="0.2">
      <c r="A56" s="23"/>
      <c r="B56" s="12">
        <f t="shared" si="30"/>
        <v>7</v>
      </c>
      <c r="C56" s="13">
        <f t="shared" si="42"/>
        <v>42714</v>
      </c>
      <c r="D56" s="14" t="str">
        <f>IF(ISERROR(VLOOKUP(C56,'  '!$C$5:$D$370,2,FALSE)),IF(ISERROR(VLOOKUP(C56,' '!$A$1:$B$30,2,FALSE)),"",VLOOKUP(C56,' '!$A$1:$B$30,2,FALSE)),VLOOKUP(C56,'  '!$C$5:$D$370,2,FALSE))</f>
        <v/>
      </c>
      <c r="E56" s="18" t="str">
        <f t="shared" si="31"/>
        <v/>
      </c>
      <c r="F56" s="12">
        <f t="shared" si="32"/>
        <v>3</v>
      </c>
      <c r="G56" s="13">
        <f t="shared" si="43"/>
        <v>42745</v>
      </c>
      <c r="H56" s="14" t="str">
        <f>IF(ISERROR(VLOOKUP(G56,'  '!$C$5:$D$370,2,FALSE)),IF(ISERROR(VLOOKUP(G56,' '!$A$1:$B$30,2,FALSE)),"",VLOOKUP(G56,' '!$A$1:$B$30,2,FALSE)),VLOOKUP(G56,'  '!$C$5:$D$370,2,FALSE))</f>
        <v/>
      </c>
      <c r="I56" s="16" t="str">
        <f t="shared" si="33"/>
        <v/>
      </c>
      <c r="J56" s="17">
        <f t="shared" si="34"/>
        <v>6</v>
      </c>
      <c r="K56" s="13">
        <f t="shared" si="44"/>
        <v>42776</v>
      </c>
      <c r="L56" s="14" t="str">
        <f>IF(ISERROR(VLOOKUP(K56,'  '!$C$5:$D$370,2,FALSE)),IF(ISERROR(VLOOKUP(K56,' '!$A$1:$B$30,2,FALSE)),"",VLOOKUP(K56,' '!$A$1:$B$30,2,FALSE)),VLOOKUP(K56,'  '!$C$5:$D$370,2,FALSE))</f>
        <v/>
      </c>
      <c r="M56" s="16" t="str">
        <f t="shared" si="35"/>
        <v/>
      </c>
      <c r="N56" s="17">
        <f t="shared" si="36"/>
        <v>6</v>
      </c>
      <c r="O56" s="13">
        <f t="shared" si="45"/>
        <v>42804</v>
      </c>
      <c r="P56" s="14" t="str">
        <f>IF(ISERROR(VLOOKUP(O56,'  '!$C$5:$D$370,2,FALSE)),IF(ISERROR(VLOOKUP(O56,' '!$A$1:$B$30,2,FALSE)),"",VLOOKUP(O56,' '!$A$1:$B$30,2,FALSE)),VLOOKUP(O56,'  '!$C$5:$D$370,2,FALSE))</f>
        <v/>
      </c>
      <c r="Q56" s="16" t="str">
        <f t="shared" si="37"/>
        <v/>
      </c>
      <c r="R56" s="17">
        <f t="shared" si="38"/>
        <v>2</v>
      </c>
      <c r="S56" s="13">
        <f t="shared" si="46"/>
        <v>42835</v>
      </c>
      <c r="T56" s="14" t="str">
        <f>IF(ISERROR(VLOOKUP(S56,'  '!$C$5:$D$370,2,FALSE)),IF(ISERROR(VLOOKUP(S56,' '!$A$1:$B$30,2,FALSE)),"",VLOOKUP(S56,' '!$A$1:$B$30,2,FALSE)),VLOOKUP(S56,'  '!$C$5:$D$370,2,FALSE))</f>
        <v/>
      </c>
      <c r="U56" s="16">
        <f t="shared" si="39"/>
        <v>15</v>
      </c>
      <c r="V56" s="17">
        <f t="shared" si="40"/>
        <v>4</v>
      </c>
      <c r="W56" s="13">
        <f t="shared" si="47"/>
        <v>42865</v>
      </c>
      <c r="X56" s="14" t="str">
        <f>IF(ISERROR(VLOOKUP(W56,'  '!$C$5:$D$370,2,FALSE)),IF(ISERROR(VLOOKUP(W56,' '!$A$1:$B$30,2,FALSE)),"",VLOOKUP(W56,' '!$A$1:$B$30,2,FALSE)),VLOOKUP(W56,'  '!$C$5:$D$370,2,FALSE))</f>
        <v/>
      </c>
      <c r="Y56" s="16" t="str">
        <f t="shared" si="41"/>
        <v/>
      </c>
      <c r="Z56" s="23"/>
      <c r="AA56" s="23"/>
    </row>
    <row r="57" spans="1:27" x14ac:dyDescent="0.2">
      <c r="A57" s="23"/>
      <c r="B57" s="12">
        <f t="shared" si="30"/>
        <v>1</v>
      </c>
      <c r="C57" s="13">
        <f t="shared" si="42"/>
        <v>42715</v>
      </c>
      <c r="D57" s="14" t="str">
        <f>IF(ISERROR(VLOOKUP(C57,'  '!$C$5:$D$370,2,FALSE)),IF(ISERROR(VLOOKUP(C57,' '!$A$1:$B$30,2,FALSE)),"",VLOOKUP(C57,' '!$A$1:$B$30,2,FALSE)),VLOOKUP(C57,'  '!$C$5:$D$370,2,FALSE))</f>
        <v/>
      </c>
      <c r="E57" s="18" t="str">
        <f t="shared" si="31"/>
        <v/>
      </c>
      <c r="F57" s="12">
        <f t="shared" si="32"/>
        <v>4</v>
      </c>
      <c r="G57" s="13">
        <f t="shared" si="43"/>
        <v>42746</v>
      </c>
      <c r="H57" s="14" t="str">
        <f>IF(ISERROR(VLOOKUP(G57,'  '!$C$5:$D$370,2,FALSE)),IF(ISERROR(VLOOKUP(G57,' '!$A$1:$B$30,2,FALSE)),"",VLOOKUP(G57,' '!$A$1:$B$30,2,FALSE)),VLOOKUP(G57,'  '!$C$5:$D$370,2,FALSE))</f>
        <v/>
      </c>
      <c r="I57" s="16" t="str">
        <f t="shared" si="33"/>
        <v/>
      </c>
      <c r="J57" s="17">
        <f t="shared" si="34"/>
        <v>7</v>
      </c>
      <c r="K57" s="13">
        <f t="shared" si="44"/>
        <v>42777</v>
      </c>
      <c r="L57" s="14" t="str">
        <f>IF(ISERROR(VLOOKUP(K57,'  '!$C$5:$D$370,2,FALSE)),IF(ISERROR(VLOOKUP(K57,' '!$A$1:$B$30,2,FALSE)),"",VLOOKUP(K57,' '!$A$1:$B$30,2,FALSE)),VLOOKUP(K57,'  '!$C$5:$D$370,2,FALSE))</f>
        <v/>
      </c>
      <c r="M57" s="16" t="str">
        <f t="shared" si="35"/>
        <v/>
      </c>
      <c r="N57" s="17">
        <f t="shared" si="36"/>
        <v>7</v>
      </c>
      <c r="O57" s="13">
        <f t="shared" si="45"/>
        <v>42805</v>
      </c>
      <c r="P57" s="14" t="str">
        <f>IF(ISERROR(VLOOKUP(O57,'  '!$C$5:$D$370,2,FALSE)),IF(ISERROR(VLOOKUP(O57,' '!$A$1:$B$30,2,FALSE)),"",VLOOKUP(O57,' '!$A$1:$B$30,2,FALSE)),VLOOKUP(O57,'  '!$C$5:$D$370,2,FALSE))</f>
        <v/>
      </c>
      <c r="Q57" s="16" t="str">
        <f t="shared" si="37"/>
        <v/>
      </c>
      <c r="R57" s="17">
        <f t="shared" si="38"/>
        <v>3</v>
      </c>
      <c r="S57" s="13">
        <f t="shared" si="46"/>
        <v>42836</v>
      </c>
      <c r="T57" s="14" t="str">
        <f>IF(ISERROR(VLOOKUP(S57,'  '!$C$5:$D$370,2,FALSE)),IF(ISERROR(VLOOKUP(S57,' '!$A$1:$B$30,2,FALSE)),"",VLOOKUP(S57,' '!$A$1:$B$30,2,FALSE)),VLOOKUP(S57,'  '!$C$5:$D$370,2,FALSE))</f>
        <v/>
      </c>
      <c r="U57" s="16" t="str">
        <f t="shared" si="39"/>
        <v/>
      </c>
      <c r="V57" s="17">
        <f t="shared" si="40"/>
        <v>5</v>
      </c>
      <c r="W57" s="13">
        <f t="shared" si="47"/>
        <v>42866</v>
      </c>
      <c r="X57" s="14" t="str">
        <f>IF(ISERROR(VLOOKUP(W57,'  '!$C$5:$D$370,2,FALSE)),IF(ISERROR(VLOOKUP(W57,' '!$A$1:$B$30,2,FALSE)),"",VLOOKUP(W57,' '!$A$1:$B$30,2,FALSE)),VLOOKUP(W57,'  '!$C$5:$D$370,2,FALSE))</f>
        <v/>
      </c>
      <c r="Y57" s="16" t="str">
        <f t="shared" si="41"/>
        <v/>
      </c>
      <c r="Z57" s="23"/>
      <c r="AA57" s="23"/>
    </row>
    <row r="58" spans="1:27" x14ac:dyDescent="0.2">
      <c r="A58" s="23"/>
      <c r="B58" s="12">
        <f t="shared" si="30"/>
        <v>2</v>
      </c>
      <c r="C58" s="13">
        <f t="shared" si="42"/>
        <v>42716</v>
      </c>
      <c r="D58" s="14" t="str">
        <f>IF(ISERROR(VLOOKUP(C58,'  '!$C$5:$D$370,2,FALSE)),IF(ISERROR(VLOOKUP(C58,' '!$A$1:$B$30,2,FALSE)),"",VLOOKUP(C58,' '!$A$1:$B$30,2,FALSE)),VLOOKUP(C58,'  '!$C$5:$D$370,2,FALSE))</f>
        <v/>
      </c>
      <c r="E58" s="18">
        <f t="shared" si="31"/>
        <v>50</v>
      </c>
      <c r="F58" s="12">
        <f t="shared" si="32"/>
        <v>5</v>
      </c>
      <c r="G58" s="13">
        <f t="shared" si="43"/>
        <v>42747</v>
      </c>
      <c r="H58" s="14" t="str">
        <f>IF(ISERROR(VLOOKUP(G58,'  '!$C$5:$D$370,2,FALSE)),IF(ISERROR(VLOOKUP(G58,' '!$A$1:$B$30,2,FALSE)),"",VLOOKUP(G58,' '!$A$1:$B$30,2,FALSE)),VLOOKUP(G58,'  '!$C$5:$D$370,2,FALSE))</f>
        <v/>
      </c>
      <c r="I58" s="16" t="str">
        <f t="shared" si="33"/>
        <v/>
      </c>
      <c r="J58" s="17">
        <f t="shared" si="34"/>
        <v>1</v>
      </c>
      <c r="K58" s="13">
        <f t="shared" si="44"/>
        <v>42778</v>
      </c>
      <c r="L58" s="14" t="str">
        <f>IF(ISERROR(VLOOKUP(K58,'  '!$C$5:$D$370,2,FALSE)),IF(ISERROR(VLOOKUP(K58,' '!$A$1:$B$30,2,FALSE)),"",VLOOKUP(K58,' '!$A$1:$B$30,2,FALSE)),VLOOKUP(K58,'  '!$C$5:$D$370,2,FALSE))</f>
        <v/>
      </c>
      <c r="M58" s="16" t="str">
        <f t="shared" si="35"/>
        <v/>
      </c>
      <c r="N58" s="17">
        <f t="shared" si="36"/>
        <v>1</v>
      </c>
      <c r="O58" s="13">
        <f t="shared" si="45"/>
        <v>42806</v>
      </c>
      <c r="P58" s="14" t="str">
        <f>IF(ISERROR(VLOOKUP(O58,'  '!$C$5:$D$370,2,FALSE)),IF(ISERROR(VLOOKUP(O58,' '!$A$1:$B$30,2,FALSE)),"",VLOOKUP(O58,' '!$A$1:$B$30,2,FALSE)),VLOOKUP(O58,'  '!$C$5:$D$370,2,FALSE))</f>
        <v/>
      </c>
      <c r="Q58" s="16" t="str">
        <f t="shared" si="37"/>
        <v/>
      </c>
      <c r="R58" s="17">
        <f t="shared" si="38"/>
        <v>4</v>
      </c>
      <c r="S58" s="13">
        <f t="shared" si="46"/>
        <v>42837</v>
      </c>
      <c r="T58" s="14" t="str">
        <f>IF(ISERROR(VLOOKUP(S58,'  '!$C$5:$D$370,2,FALSE)),IF(ISERROR(VLOOKUP(S58,' '!$A$1:$B$30,2,FALSE)),"",VLOOKUP(S58,' '!$A$1:$B$30,2,FALSE)),VLOOKUP(S58,'  '!$C$5:$D$370,2,FALSE))</f>
        <v/>
      </c>
      <c r="U58" s="16" t="str">
        <f t="shared" si="39"/>
        <v/>
      </c>
      <c r="V58" s="17">
        <f t="shared" si="40"/>
        <v>6</v>
      </c>
      <c r="W58" s="13">
        <f t="shared" si="47"/>
        <v>42867</v>
      </c>
      <c r="X58" s="14" t="str">
        <f>IF(ISERROR(VLOOKUP(W58,'  '!$C$5:$D$370,2,FALSE)),IF(ISERROR(VLOOKUP(W58,' '!$A$1:$B$30,2,FALSE)),"",VLOOKUP(W58,' '!$A$1:$B$30,2,FALSE)),VLOOKUP(W58,'  '!$C$5:$D$370,2,FALSE))</f>
        <v>Store Bededag</v>
      </c>
      <c r="Y58" s="16" t="str">
        <f t="shared" si="41"/>
        <v/>
      </c>
      <c r="Z58" s="23"/>
      <c r="AA58" s="23"/>
    </row>
    <row r="59" spans="1:27" x14ac:dyDescent="0.2">
      <c r="A59" s="23"/>
      <c r="B59" s="12">
        <f t="shared" si="30"/>
        <v>3</v>
      </c>
      <c r="C59" s="13">
        <f t="shared" si="42"/>
        <v>42717</v>
      </c>
      <c r="D59" s="14" t="str">
        <f>IF(ISERROR(VLOOKUP(C59,'  '!$C$5:$D$370,2,FALSE)),IF(ISERROR(VLOOKUP(C59,' '!$A$1:$B$30,2,FALSE)),"",VLOOKUP(C59,' '!$A$1:$B$30,2,FALSE)),VLOOKUP(C59,'  '!$C$5:$D$370,2,FALSE))</f>
        <v/>
      </c>
      <c r="E59" s="18" t="str">
        <f t="shared" si="31"/>
        <v/>
      </c>
      <c r="F59" s="12">
        <f t="shared" si="32"/>
        <v>6</v>
      </c>
      <c r="G59" s="13">
        <f t="shared" si="43"/>
        <v>42748</v>
      </c>
      <c r="H59" s="14" t="str">
        <f>IF(ISERROR(VLOOKUP(G59,'  '!$C$5:$D$370,2,FALSE)),IF(ISERROR(VLOOKUP(G59,' '!$A$1:$B$30,2,FALSE)),"",VLOOKUP(G59,' '!$A$1:$B$30,2,FALSE)),VLOOKUP(G59,'  '!$C$5:$D$370,2,FALSE))</f>
        <v/>
      </c>
      <c r="I59" s="16" t="str">
        <f t="shared" si="33"/>
        <v/>
      </c>
      <c r="J59" s="17">
        <f t="shared" si="34"/>
        <v>2</v>
      </c>
      <c r="K59" s="13">
        <f t="shared" si="44"/>
        <v>42779</v>
      </c>
      <c r="L59" s="14" t="str">
        <f>IF(ISERROR(VLOOKUP(K59,'  '!$C$5:$D$370,2,FALSE)),IF(ISERROR(VLOOKUP(K59,' '!$A$1:$B$30,2,FALSE)),"",VLOOKUP(K59,' '!$A$1:$B$30,2,FALSE)),VLOOKUP(K59,'  '!$C$5:$D$370,2,FALSE))</f>
        <v/>
      </c>
      <c r="M59" s="16">
        <f t="shared" si="35"/>
        <v>7</v>
      </c>
      <c r="N59" s="17">
        <f t="shared" si="36"/>
        <v>2</v>
      </c>
      <c r="O59" s="13">
        <f t="shared" si="45"/>
        <v>42807</v>
      </c>
      <c r="P59" s="14" t="str">
        <f>IF(ISERROR(VLOOKUP(O59,'  '!$C$5:$D$370,2,FALSE)),IF(ISERROR(VLOOKUP(O59,' '!$A$1:$B$30,2,FALSE)),"",VLOOKUP(O59,' '!$A$1:$B$30,2,FALSE)),VLOOKUP(O59,'  '!$C$5:$D$370,2,FALSE))</f>
        <v/>
      </c>
      <c r="Q59" s="16">
        <f t="shared" si="37"/>
        <v>11</v>
      </c>
      <c r="R59" s="17">
        <f t="shared" si="38"/>
        <v>5</v>
      </c>
      <c r="S59" s="13">
        <f t="shared" si="46"/>
        <v>42838</v>
      </c>
      <c r="T59" s="14" t="str">
        <f>IF(ISERROR(VLOOKUP(S59,'  '!$C$5:$D$370,2,FALSE)),IF(ISERROR(VLOOKUP(S59,' '!$A$1:$B$30,2,FALSE)),"",VLOOKUP(S59,' '!$A$1:$B$30,2,FALSE)),VLOOKUP(S59,'  '!$C$5:$D$370,2,FALSE))</f>
        <v>Skærtorsdag</v>
      </c>
      <c r="U59" s="16" t="str">
        <f t="shared" si="39"/>
        <v/>
      </c>
      <c r="V59" s="17">
        <f t="shared" si="40"/>
        <v>7</v>
      </c>
      <c r="W59" s="13">
        <f t="shared" si="47"/>
        <v>42868</v>
      </c>
      <c r="X59" s="14" t="str">
        <f>IF(ISERROR(VLOOKUP(W59,'  '!$C$5:$D$370,2,FALSE)),IF(ISERROR(VLOOKUP(W59,' '!$A$1:$B$30,2,FALSE)),"",VLOOKUP(W59,' '!$A$1:$B$30,2,FALSE)),VLOOKUP(W59,'  '!$C$5:$D$370,2,FALSE))</f>
        <v/>
      </c>
      <c r="Y59" s="16" t="str">
        <f t="shared" si="41"/>
        <v/>
      </c>
      <c r="Z59" s="23"/>
      <c r="AA59" s="23"/>
    </row>
    <row r="60" spans="1:27" x14ac:dyDescent="0.2">
      <c r="A60" s="23"/>
      <c r="B60" s="12">
        <f t="shared" si="30"/>
        <v>4</v>
      </c>
      <c r="C60" s="13">
        <f t="shared" si="42"/>
        <v>42718</v>
      </c>
      <c r="D60" s="14" t="str">
        <f>IF(ISERROR(VLOOKUP(C60,'  '!$C$5:$D$370,2,FALSE)),IF(ISERROR(VLOOKUP(C60,' '!$A$1:$B$30,2,FALSE)),"",VLOOKUP(C60,' '!$A$1:$B$30,2,FALSE)),VLOOKUP(C60,'  '!$C$5:$D$370,2,FALSE))</f>
        <v/>
      </c>
      <c r="E60" s="18" t="str">
        <f t="shared" si="31"/>
        <v/>
      </c>
      <c r="F60" s="12">
        <f t="shared" si="32"/>
        <v>7</v>
      </c>
      <c r="G60" s="13">
        <f t="shared" si="43"/>
        <v>42749</v>
      </c>
      <c r="H60" s="14" t="str">
        <f>IF(ISERROR(VLOOKUP(G60,'  '!$C$5:$D$370,2,FALSE)),IF(ISERROR(VLOOKUP(G60,' '!$A$1:$B$30,2,FALSE)),"",VLOOKUP(G60,' '!$A$1:$B$30,2,FALSE)),VLOOKUP(G60,'  '!$C$5:$D$370,2,FALSE))</f>
        <v/>
      </c>
      <c r="I60" s="16" t="str">
        <f t="shared" si="33"/>
        <v/>
      </c>
      <c r="J60" s="17">
        <f t="shared" si="34"/>
        <v>3</v>
      </c>
      <c r="K60" s="13">
        <f t="shared" si="44"/>
        <v>42780</v>
      </c>
      <c r="L60" s="14" t="str">
        <f>IF(ISERROR(VLOOKUP(K60,'  '!$C$5:$D$370,2,FALSE)),IF(ISERROR(VLOOKUP(K60,' '!$A$1:$B$30,2,FALSE)),"",VLOOKUP(K60,' '!$A$1:$B$30,2,FALSE)),VLOOKUP(K60,'  '!$C$5:$D$370,2,FALSE))</f>
        <v/>
      </c>
      <c r="M60" s="16" t="str">
        <f t="shared" si="35"/>
        <v/>
      </c>
      <c r="N60" s="17">
        <f t="shared" si="36"/>
        <v>3</v>
      </c>
      <c r="O60" s="13">
        <f t="shared" si="45"/>
        <v>42808</v>
      </c>
      <c r="P60" s="14" t="str">
        <f>IF(ISERROR(VLOOKUP(O60,'  '!$C$5:$D$370,2,FALSE)),IF(ISERROR(VLOOKUP(O60,' '!$A$1:$B$30,2,FALSE)),"",VLOOKUP(O60,' '!$A$1:$B$30,2,FALSE)),VLOOKUP(O60,'  '!$C$5:$D$370,2,FALSE))</f>
        <v/>
      </c>
      <c r="Q60" s="16" t="str">
        <f t="shared" si="37"/>
        <v/>
      </c>
      <c r="R60" s="17">
        <f t="shared" si="38"/>
        <v>6</v>
      </c>
      <c r="S60" s="13">
        <f t="shared" si="46"/>
        <v>42839</v>
      </c>
      <c r="T60" s="14" t="str">
        <f>IF(ISERROR(VLOOKUP(S60,'  '!$C$5:$D$370,2,FALSE)),IF(ISERROR(VLOOKUP(S60,' '!$A$1:$B$30,2,FALSE)),"",VLOOKUP(S60,' '!$A$1:$B$30,2,FALSE)),VLOOKUP(S60,'  '!$C$5:$D$370,2,FALSE))</f>
        <v>Langfredag</v>
      </c>
      <c r="U60" s="16" t="str">
        <f t="shared" si="39"/>
        <v/>
      </c>
      <c r="V60" s="17">
        <f t="shared" si="40"/>
        <v>1</v>
      </c>
      <c r="W60" s="13">
        <f t="shared" si="47"/>
        <v>42869</v>
      </c>
      <c r="X60" s="14" t="str">
        <f>IF(ISERROR(VLOOKUP(W60,'  '!$C$5:$D$370,2,FALSE)),IF(ISERROR(VLOOKUP(W60,' '!$A$1:$B$30,2,FALSE)),"",VLOOKUP(W60,' '!$A$1:$B$30,2,FALSE)),VLOOKUP(W60,'  '!$C$5:$D$370,2,FALSE))</f>
        <v/>
      </c>
      <c r="Y60" s="16" t="str">
        <f t="shared" si="41"/>
        <v/>
      </c>
      <c r="Z60" s="23"/>
      <c r="AA60" s="23"/>
    </row>
    <row r="61" spans="1:27" x14ac:dyDescent="0.2">
      <c r="A61" s="23"/>
      <c r="B61" s="12">
        <f t="shared" si="30"/>
        <v>5</v>
      </c>
      <c r="C61" s="13">
        <f t="shared" si="42"/>
        <v>42719</v>
      </c>
      <c r="D61" s="14" t="str">
        <f>IF(ISERROR(VLOOKUP(C61,'  '!$C$5:$D$370,2,FALSE)),IF(ISERROR(VLOOKUP(C61,' '!$A$1:$B$30,2,FALSE)),"",VLOOKUP(C61,' '!$A$1:$B$30,2,FALSE)),VLOOKUP(C61,'  '!$C$5:$D$370,2,FALSE))</f>
        <v/>
      </c>
      <c r="E61" s="18" t="str">
        <f t="shared" si="31"/>
        <v/>
      </c>
      <c r="F61" s="12">
        <f t="shared" si="32"/>
        <v>1</v>
      </c>
      <c r="G61" s="13">
        <f t="shared" si="43"/>
        <v>42750</v>
      </c>
      <c r="H61" s="14" t="str">
        <f>IF(ISERROR(VLOOKUP(G61,'  '!$C$5:$D$370,2,FALSE)),IF(ISERROR(VLOOKUP(G61,' '!$A$1:$B$30,2,FALSE)),"",VLOOKUP(G61,' '!$A$1:$B$30,2,FALSE)),VLOOKUP(G61,'  '!$C$5:$D$370,2,FALSE))</f>
        <v/>
      </c>
      <c r="I61" s="16" t="str">
        <f t="shared" si="33"/>
        <v/>
      </c>
      <c r="J61" s="17">
        <f t="shared" si="34"/>
        <v>4</v>
      </c>
      <c r="K61" s="13">
        <f t="shared" si="44"/>
        <v>42781</v>
      </c>
      <c r="L61" s="14" t="str">
        <f>IF(ISERROR(VLOOKUP(K61,'  '!$C$5:$D$370,2,FALSE)),IF(ISERROR(VLOOKUP(K61,' '!$A$1:$B$30,2,FALSE)),"",VLOOKUP(K61,' '!$A$1:$B$30,2,FALSE)),VLOOKUP(K61,'  '!$C$5:$D$370,2,FALSE))</f>
        <v/>
      </c>
      <c r="M61" s="16" t="str">
        <f t="shared" si="35"/>
        <v/>
      </c>
      <c r="N61" s="17">
        <f t="shared" si="36"/>
        <v>4</v>
      </c>
      <c r="O61" s="13">
        <f t="shared" si="45"/>
        <v>42809</v>
      </c>
      <c r="P61" s="14" t="str">
        <f>IF(ISERROR(VLOOKUP(O61,'  '!$C$5:$D$370,2,FALSE)),IF(ISERROR(VLOOKUP(O61,' '!$A$1:$B$30,2,FALSE)),"",VLOOKUP(O61,' '!$A$1:$B$30,2,FALSE)),VLOOKUP(O61,'  '!$C$5:$D$370,2,FALSE))</f>
        <v/>
      </c>
      <c r="Q61" s="16" t="str">
        <f t="shared" si="37"/>
        <v/>
      </c>
      <c r="R61" s="17">
        <f t="shared" si="38"/>
        <v>7</v>
      </c>
      <c r="S61" s="13">
        <f t="shared" si="46"/>
        <v>42840</v>
      </c>
      <c r="T61" s="14" t="str">
        <f>IF(ISERROR(VLOOKUP(S61,'  '!$C$5:$D$370,2,FALSE)),IF(ISERROR(VLOOKUP(S61,' '!$A$1:$B$30,2,FALSE)),"",VLOOKUP(S61,' '!$A$1:$B$30,2,FALSE)),VLOOKUP(S61,'  '!$C$5:$D$370,2,FALSE))</f>
        <v/>
      </c>
      <c r="U61" s="16" t="str">
        <f t="shared" si="39"/>
        <v/>
      </c>
      <c r="V61" s="17">
        <f t="shared" si="40"/>
        <v>2</v>
      </c>
      <c r="W61" s="13">
        <f t="shared" si="47"/>
        <v>42870</v>
      </c>
      <c r="X61" s="14" t="str">
        <f>IF(ISERROR(VLOOKUP(W61,'  '!$C$5:$D$370,2,FALSE)),IF(ISERROR(VLOOKUP(W61,' '!$A$1:$B$30,2,FALSE)),"",VLOOKUP(W61,' '!$A$1:$B$30,2,FALSE)),VLOOKUP(W61,'  '!$C$5:$D$370,2,FALSE))</f>
        <v/>
      </c>
      <c r="Y61" s="16">
        <f t="shared" si="41"/>
        <v>20</v>
      </c>
      <c r="Z61" s="23"/>
      <c r="AA61" s="23"/>
    </row>
    <row r="62" spans="1:27" x14ac:dyDescent="0.2">
      <c r="A62" s="23"/>
      <c r="B62" s="12">
        <f t="shared" si="30"/>
        <v>6</v>
      </c>
      <c r="C62" s="13">
        <f t="shared" si="42"/>
        <v>42720</v>
      </c>
      <c r="D62" s="14" t="str">
        <f>IF(ISERROR(VLOOKUP(C62,'  '!$C$5:$D$370,2,FALSE)),IF(ISERROR(VLOOKUP(C62,' '!$A$1:$B$30,2,FALSE)),"",VLOOKUP(C62,' '!$A$1:$B$30,2,FALSE)),VLOOKUP(C62,'  '!$C$5:$D$370,2,FALSE))</f>
        <v/>
      </c>
      <c r="E62" s="18" t="str">
        <f t="shared" si="31"/>
        <v/>
      </c>
      <c r="F62" s="12">
        <f t="shared" si="32"/>
        <v>2</v>
      </c>
      <c r="G62" s="13">
        <f t="shared" si="43"/>
        <v>42751</v>
      </c>
      <c r="H62" s="14" t="str">
        <f>IF(ISERROR(VLOOKUP(G62,'  '!$C$5:$D$370,2,FALSE)),IF(ISERROR(VLOOKUP(G62,' '!$A$1:$B$30,2,FALSE)),"",VLOOKUP(G62,' '!$A$1:$B$30,2,FALSE)),VLOOKUP(G62,'  '!$C$5:$D$370,2,FALSE))</f>
        <v/>
      </c>
      <c r="I62" s="16">
        <f t="shared" si="33"/>
        <v>3</v>
      </c>
      <c r="J62" s="17">
        <f t="shared" si="34"/>
        <v>5</v>
      </c>
      <c r="K62" s="13">
        <f t="shared" si="44"/>
        <v>42782</v>
      </c>
      <c r="L62" s="14" t="str">
        <f>IF(ISERROR(VLOOKUP(K62,'  '!$C$5:$D$370,2,FALSE)),IF(ISERROR(VLOOKUP(K62,' '!$A$1:$B$30,2,FALSE)),"",VLOOKUP(K62,' '!$A$1:$B$30,2,FALSE)),VLOOKUP(K62,'  '!$C$5:$D$370,2,FALSE))</f>
        <v/>
      </c>
      <c r="M62" s="16" t="str">
        <f t="shared" si="35"/>
        <v/>
      </c>
      <c r="N62" s="17">
        <f t="shared" si="36"/>
        <v>5</v>
      </c>
      <c r="O62" s="13">
        <f t="shared" si="45"/>
        <v>42810</v>
      </c>
      <c r="P62" s="14" t="str">
        <f>IF(ISERROR(VLOOKUP(O62,'  '!$C$5:$D$370,2,FALSE)),IF(ISERROR(VLOOKUP(O62,' '!$A$1:$B$30,2,FALSE)),"",VLOOKUP(O62,' '!$A$1:$B$30,2,FALSE)),VLOOKUP(O62,'  '!$C$5:$D$370,2,FALSE))</f>
        <v/>
      </c>
      <c r="Q62" s="16" t="str">
        <f t="shared" si="37"/>
        <v/>
      </c>
      <c r="R62" s="17">
        <f t="shared" si="38"/>
        <v>1</v>
      </c>
      <c r="S62" s="13">
        <f t="shared" si="46"/>
        <v>42841</v>
      </c>
      <c r="T62" s="14" t="str">
        <f>IF(ISERROR(VLOOKUP(S62,'  '!$C$5:$D$370,2,FALSE)),IF(ISERROR(VLOOKUP(S62,' '!$A$1:$B$30,2,FALSE)),"",VLOOKUP(S62,' '!$A$1:$B$30,2,FALSE)),VLOOKUP(S62,'  '!$C$5:$D$370,2,FALSE))</f>
        <v>Påskedag</v>
      </c>
      <c r="U62" s="16" t="str">
        <f t="shared" si="39"/>
        <v/>
      </c>
      <c r="V62" s="17">
        <f t="shared" si="40"/>
        <v>3</v>
      </c>
      <c r="W62" s="13">
        <f t="shared" si="47"/>
        <v>42871</v>
      </c>
      <c r="X62" s="14" t="str">
        <f>IF(ISERROR(VLOOKUP(W62,'  '!$C$5:$D$370,2,FALSE)),IF(ISERROR(VLOOKUP(W62,' '!$A$1:$B$30,2,FALSE)),"",VLOOKUP(W62,' '!$A$1:$B$30,2,FALSE)),VLOOKUP(W62,'  '!$C$5:$D$370,2,FALSE))</f>
        <v/>
      </c>
      <c r="Y62" s="16" t="str">
        <f t="shared" si="41"/>
        <v/>
      </c>
      <c r="Z62" s="23"/>
      <c r="AA62" s="23"/>
    </row>
    <row r="63" spans="1:27" x14ac:dyDescent="0.2">
      <c r="A63" s="23"/>
      <c r="B63" s="12">
        <f t="shared" si="30"/>
        <v>7</v>
      </c>
      <c r="C63" s="13">
        <f t="shared" si="42"/>
        <v>42721</v>
      </c>
      <c r="D63" s="14" t="str">
        <f>IF(ISERROR(VLOOKUP(C63,'  '!$C$5:$D$370,2,FALSE)),IF(ISERROR(VLOOKUP(C63,' '!$A$1:$B$30,2,FALSE)),"",VLOOKUP(C63,' '!$A$1:$B$30,2,FALSE)),VLOOKUP(C63,'  '!$C$5:$D$370,2,FALSE))</f>
        <v/>
      </c>
      <c r="E63" s="18" t="str">
        <f t="shared" si="31"/>
        <v/>
      </c>
      <c r="F63" s="12">
        <f t="shared" si="32"/>
        <v>3</v>
      </c>
      <c r="G63" s="13">
        <f t="shared" si="43"/>
        <v>42752</v>
      </c>
      <c r="H63" s="14" t="str">
        <f>IF(ISERROR(VLOOKUP(G63,'  '!$C$5:$D$370,2,FALSE)),IF(ISERROR(VLOOKUP(G63,' '!$A$1:$B$30,2,FALSE)),"",VLOOKUP(G63,' '!$A$1:$B$30,2,FALSE)),VLOOKUP(G63,'  '!$C$5:$D$370,2,FALSE))</f>
        <v/>
      </c>
      <c r="I63" s="16" t="str">
        <f t="shared" si="33"/>
        <v/>
      </c>
      <c r="J63" s="17">
        <f t="shared" si="34"/>
        <v>6</v>
      </c>
      <c r="K63" s="13">
        <f t="shared" si="44"/>
        <v>42783</v>
      </c>
      <c r="L63" s="14" t="str">
        <f>IF(ISERROR(VLOOKUP(K63,'  '!$C$5:$D$370,2,FALSE)),IF(ISERROR(VLOOKUP(K63,' '!$A$1:$B$30,2,FALSE)),"",VLOOKUP(K63,' '!$A$1:$B$30,2,FALSE)),VLOOKUP(K63,'  '!$C$5:$D$370,2,FALSE))</f>
        <v/>
      </c>
      <c r="M63" s="16" t="str">
        <f t="shared" si="35"/>
        <v/>
      </c>
      <c r="N63" s="17">
        <f t="shared" si="36"/>
        <v>6</v>
      </c>
      <c r="O63" s="13">
        <f t="shared" si="45"/>
        <v>42811</v>
      </c>
      <c r="P63" s="14" t="str">
        <f>IF(ISERROR(VLOOKUP(O63,'  '!$C$5:$D$370,2,FALSE)),IF(ISERROR(VLOOKUP(O63,' '!$A$1:$B$30,2,FALSE)),"",VLOOKUP(O63,' '!$A$1:$B$30,2,FALSE)),VLOOKUP(O63,'  '!$C$5:$D$370,2,FALSE))</f>
        <v/>
      </c>
      <c r="Q63" s="16" t="str">
        <f t="shared" si="37"/>
        <v/>
      </c>
      <c r="R63" s="17">
        <f t="shared" si="38"/>
        <v>2</v>
      </c>
      <c r="S63" s="13">
        <f t="shared" si="46"/>
        <v>42842</v>
      </c>
      <c r="T63" s="14" t="str">
        <f>IF(ISERROR(VLOOKUP(S63,'  '!$C$5:$D$370,2,FALSE)),IF(ISERROR(VLOOKUP(S63,' '!$A$1:$B$30,2,FALSE)),"",VLOOKUP(S63,' '!$A$1:$B$30,2,FALSE)),VLOOKUP(S63,'  '!$C$5:$D$370,2,FALSE))</f>
        <v>2. påskedag</v>
      </c>
      <c r="U63" s="16">
        <f t="shared" si="39"/>
        <v>16</v>
      </c>
      <c r="V63" s="17">
        <f t="shared" si="40"/>
        <v>4</v>
      </c>
      <c r="W63" s="13">
        <f t="shared" si="47"/>
        <v>42872</v>
      </c>
      <c r="X63" s="14" t="str">
        <f>IF(ISERROR(VLOOKUP(W63,'  '!$C$5:$D$370,2,FALSE)),IF(ISERROR(VLOOKUP(W63,' '!$A$1:$B$30,2,FALSE)),"",VLOOKUP(W63,' '!$A$1:$B$30,2,FALSE)),VLOOKUP(W63,'  '!$C$5:$D$370,2,FALSE))</f>
        <v/>
      </c>
      <c r="Y63" s="16" t="str">
        <f t="shared" si="41"/>
        <v/>
      </c>
      <c r="Z63" s="23"/>
      <c r="AA63" s="23"/>
    </row>
    <row r="64" spans="1:27" x14ac:dyDescent="0.2">
      <c r="A64" s="23"/>
      <c r="B64" s="12">
        <f t="shared" si="30"/>
        <v>1</v>
      </c>
      <c r="C64" s="13">
        <f t="shared" si="42"/>
        <v>42722</v>
      </c>
      <c r="D64" s="14" t="str">
        <f>IF(ISERROR(VLOOKUP(C64,'  '!$C$5:$D$370,2,FALSE)),IF(ISERROR(VLOOKUP(C64,' '!$A$1:$B$30,2,FALSE)),"",VLOOKUP(C64,' '!$A$1:$B$30,2,FALSE)),VLOOKUP(C64,'  '!$C$5:$D$370,2,FALSE))</f>
        <v/>
      </c>
      <c r="E64" s="18" t="str">
        <f t="shared" si="31"/>
        <v/>
      </c>
      <c r="F64" s="12">
        <f t="shared" si="32"/>
        <v>4</v>
      </c>
      <c r="G64" s="13">
        <f t="shared" si="43"/>
        <v>42753</v>
      </c>
      <c r="H64" s="14" t="str">
        <f>IF(ISERROR(VLOOKUP(G64,'  '!$C$5:$D$370,2,FALSE)),IF(ISERROR(VLOOKUP(G64,' '!$A$1:$B$30,2,FALSE)),"",VLOOKUP(G64,' '!$A$1:$B$30,2,FALSE)),VLOOKUP(G64,'  '!$C$5:$D$370,2,FALSE))</f>
        <v/>
      </c>
      <c r="I64" s="16" t="str">
        <f t="shared" si="33"/>
        <v/>
      </c>
      <c r="J64" s="17">
        <f t="shared" si="34"/>
        <v>7</v>
      </c>
      <c r="K64" s="13">
        <f t="shared" si="44"/>
        <v>42784</v>
      </c>
      <c r="L64" s="14" t="str">
        <f>IF(ISERROR(VLOOKUP(K64,'  '!$C$5:$D$370,2,FALSE)),IF(ISERROR(VLOOKUP(K64,' '!$A$1:$B$30,2,FALSE)),"",VLOOKUP(K64,' '!$A$1:$B$30,2,FALSE)),VLOOKUP(K64,'  '!$C$5:$D$370,2,FALSE))</f>
        <v/>
      </c>
      <c r="M64" s="16" t="str">
        <f t="shared" si="35"/>
        <v/>
      </c>
      <c r="N64" s="17">
        <f t="shared" si="36"/>
        <v>7</v>
      </c>
      <c r="O64" s="13">
        <f t="shared" si="45"/>
        <v>42812</v>
      </c>
      <c r="P64" s="14" t="str">
        <f>IF(ISERROR(VLOOKUP(O64,'  '!$C$5:$D$370,2,FALSE)),IF(ISERROR(VLOOKUP(O64,' '!$A$1:$B$30,2,FALSE)),"",VLOOKUP(O64,' '!$A$1:$B$30,2,FALSE)),VLOOKUP(O64,'  '!$C$5:$D$370,2,FALSE))</f>
        <v/>
      </c>
      <c r="Q64" s="16" t="str">
        <f t="shared" si="37"/>
        <v/>
      </c>
      <c r="R64" s="17">
        <f t="shared" si="38"/>
        <v>3</v>
      </c>
      <c r="S64" s="13">
        <f t="shared" si="46"/>
        <v>42843</v>
      </c>
      <c r="T64" s="14" t="str">
        <f>IF(ISERROR(VLOOKUP(S64,'  '!$C$5:$D$370,2,FALSE)),IF(ISERROR(VLOOKUP(S64,' '!$A$1:$B$30,2,FALSE)),"",VLOOKUP(S64,' '!$A$1:$B$30,2,FALSE)),VLOOKUP(S64,'  '!$C$5:$D$370,2,FALSE))</f>
        <v/>
      </c>
      <c r="U64" s="16" t="str">
        <f t="shared" si="39"/>
        <v/>
      </c>
      <c r="V64" s="17">
        <f t="shared" si="40"/>
        <v>5</v>
      </c>
      <c r="W64" s="13">
        <f t="shared" si="47"/>
        <v>42873</v>
      </c>
      <c r="X64" s="14" t="str">
        <f>IF(ISERROR(VLOOKUP(W64,'  '!$C$5:$D$370,2,FALSE)),IF(ISERROR(VLOOKUP(W64,' '!$A$1:$B$30,2,FALSE)),"",VLOOKUP(W64,' '!$A$1:$B$30,2,FALSE)),VLOOKUP(W64,'  '!$C$5:$D$370,2,FALSE))</f>
        <v/>
      </c>
      <c r="Y64" s="16" t="str">
        <f t="shared" si="41"/>
        <v/>
      </c>
      <c r="Z64" s="23"/>
      <c r="AA64" s="23"/>
    </row>
    <row r="65" spans="1:27" x14ac:dyDescent="0.2">
      <c r="A65" s="23"/>
      <c r="B65" s="12">
        <f t="shared" si="30"/>
        <v>2</v>
      </c>
      <c r="C65" s="13">
        <f t="shared" si="42"/>
        <v>42723</v>
      </c>
      <c r="D65" s="14" t="str">
        <f>IF(ISERROR(VLOOKUP(C65,'  '!$C$5:$D$370,2,FALSE)),IF(ISERROR(VLOOKUP(C65,' '!$A$1:$B$30,2,FALSE)),"",VLOOKUP(C65,' '!$A$1:$B$30,2,FALSE)),VLOOKUP(C65,'  '!$C$5:$D$370,2,FALSE))</f>
        <v/>
      </c>
      <c r="E65" s="18">
        <f t="shared" si="31"/>
        <v>51</v>
      </c>
      <c r="F65" s="12">
        <f t="shared" si="32"/>
        <v>5</v>
      </c>
      <c r="G65" s="13">
        <f t="shared" si="43"/>
        <v>42754</v>
      </c>
      <c r="H65" s="14" t="str">
        <f>IF(ISERROR(VLOOKUP(G65,'  '!$C$5:$D$370,2,FALSE)),IF(ISERROR(VLOOKUP(G65,' '!$A$1:$B$30,2,FALSE)),"",VLOOKUP(G65,' '!$A$1:$B$30,2,FALSE)),VLOOKUP(G65,'  '!$C$5:$D$370,2,FALSE))</f>
        <v/>
      </c>
      <c r="I65" s="16" t="str">
        <f t="shared" si="33"/>
        <v/>
      </c>
      <c r="J65" s="17">
        <f t="shared" si="34"/>
        <v>1</v>
      </c>
      <c r="K65" s="13">
        <f t="shared" si="44"/>
        <v>42785</v>
      </c>
      <c r="L65" s="14" t="str">
        <f>IF(ISERROR(VLOOKUP(K65,'  '!$C$5:$D$370,2,FALSE)),IF(ISERROR(VLOOKUP(K65,' '!$A$1:$B$30,2,FALSE)),"",VLOOKUP(K65,' '!$A$1:$B$30,2,FALSE)),VLOOKUP(K65,'  '!$C$5:$D$370,2,FALSE))</f>
        <v/>
      </c>
      <c r="M65" s="16" t="str">
        <f t="shared" si="35"/>
        <v/>
      </c>
      <c r="N65" s="17">
        <f t="shared" si="36"/>
        <v>1</v>
      </c>
      <c r="O65" s="13">
        <f t="shared" si="45"/>
        <v>42813</v>
      </c>
      <c r="P65" s="14" t="str">
        <f>IF(ISERROR(VLOOKUP(O65,'  '!$C$5:$D$370,2,FALSE)),IF(ISERROR(VLOOKUP(O65,' '!$A$1:$B$30,2,FALSE)),"",VLOOKUP(O65,' '!$A$1:$B$30,2,FALSE)),VLOOKUP(O65,'  '!$C$5:$D$370,2,FALSE))</f>
        <v/>
      </c>
      <c r="Q65" s="16" t="str">
        <f t="shared" si="37"/>
        <v/>
      </c>
      <c r="R65" s="17">
        <f t="shared" si="38"/>
        <v>4</v>
      </c>
      <c r="S65" s="13">
        <f t="shared" si="46"/>
        <v>42844</v>
      </c>
      <c r="T65" s="14" t="str">
        <f>IF(ISERROR(VLOOKUP(S65,'  '!$C$5:$D$370,2,FALSE)),IF(ISERROR(VLOOKUP(S65,' '!$A$1:$B$30,2,FALSE)),"",VLOOKUP(S65,' '!$A$1:$B$30,2,FALSE)),VLOOKUP(S65,'  '!$C$5:$D$370,2,FALSE))</f>
        <v/>
      </c>
      <c r="U65" s="16" t="str">
        <f t="shared" si="39"/>
        <v/>
      </c>
      <c r="V65" s="17">
        <f t="shared" si="40"/>
        <v>6</v>
      </c>
      <c r="W65" s="13">
        <f t="shared" si="47"/>
        <v>42874</v>
      </c>
      <c r="X65" s="14" t="str">
        <f>IF(ISERROR(VLOOKUP(W65,'  '!$C$5:$D$370,2,FALSE)),IF(ISERROR(VLOOKUP(W65,' '!$A$1:$B$30,2,FALSE)),"",VLOOKUP(W65,' '!$A$1:$B$30,2,FALSE)),VLOOKUP(W65,'  '!$C$5:$D$370,2,FALSE))</f>
        <v/>
      </c>
      <c r="Y65" s="16" t="str">
        <f t="shared" si="41"/>
        <v/>
      </c>
      <c r="Z65" s="23"/>
      <c r="AA65" s="23"/>
    </row>
    <row r="66" spans="1:27" x14ac:dyDescent="0.2">
      <c r="A66" s="23"/>
      <c r="B66" s="12">
        <f t="shared" si="30"/>
        <v>3</v>
      </c>
      <c r="C66" s="13">
        <f t="shared" si="42"/>
        <v>42724</v>
      </c>
      <c r="D66" s="14" t="str">
        <f>IF(ISERROR(VLOOKUP(C66,'  '!$C$5:$D$370,2,FALSE)),IF(ISERROR(VLOOKUP(C66,' '!$A$1:$B$30,2,FALSE)),"",VLOOKUP(C66,' '!$A$1:$B$30,2,FALSE)),VLOOKUP(C66,'  '!$C$5:$D$370,2,FALSE))</f>
        <v/>
      </c>
      <c r="E66" s="18" t="str">
        <f t="shared" si="31"/>
        <v/>
      </c>
      <c r="F66" s="12">
        <f t="shared" si="32"/>
        <v>6</v>
      </c>
      <c r="G66" s="13">
        <f t="shared" si="43"/>
        <v>42755</v>
      </c>
      <c r="H66" s="14" t="str">
        <f>IF(ISERROR(VLOOKUP(G66,'  '!$C$5:$D$370,2,FALSE)),IF(ISERROR(VLOOKUP(G66,' '!$A$1:$B$30,2,FALSE)),"",VLOOKUP(G66,' '!$A$1:$B$30,2,FALSE)),VLOOKUP(G66,'  '!$C$5:$D$370,2,FALSE))</f>
        <v/>
      </c>
      <c r="I66" s="16" t="str">
        <f t="shared" si="33"/>
        <v/>
      </c>
      <c r="J66" s="17">
        <f t="shared" si="34"/>
        <v>2</v>
      </c>
      <c r="K66" s="13">
        <f t="shared" si="44"/>
        <v>42786</v>
      </c>
      <c r="L66" s="14" t="str">
        <f>IF(ISERROR(VLOOKUP(K66,'  '!$C$5:$D$370,2,FALSE)),IF(ISERROR(VLOOKUP(K66,' '!$A$1:$B$30,2,FALSE)),"",VLOOKUP(K66,' '!$A$1:$B$30,2,FALSE)),VLOOKUP(K66,'  '!$C$5:$D$370,2,FALSE))</f>
        <v/>
      </c>
      <c r="M66" s="16">
        <f t="shared" si="35"/>
        <v>8</v>
      </c>
      <c r="N66" s="17">
        <f t="shared" si="36"/>
        <v>2</v>
      </c>
      <c r="O66" s="13">
        <f t="shared" si="45"/>
        <v>42814</v>
      </c>
      <c r="P66" s="14" t="str">
        <f>IF(ISERROR(VLOOKUP(O66,'  '!$C$5:$D$370,2,FALSE)),IF(ISERROR(VLOOKUP(O66,' '!$A$1:$B$30,2,FALSE)),"",VLOOKUP(O66,' '!$A$1:$B$30,2,FALSE)),VLOOKUP(O66,'  '!$C$5:$D$370,2,FALSE))</f>
        <v/>
      </c>
      <c r="Q66" s="16">
        <f t="shared" si="37"/>
        <v>12</v>
      </c>
      <c r="R66" s="17">
        <f t="shared" si="38"/>
        <v>5</v>
      </c>
      <c r="S66" s="13">
        <f t="shared" si="46"/>
        <v>42845</v>
      </c>
      <c r="T66" s="14" t="str">
        <f>IF(ISERROR(VLOOKUP(S66,'  '!$C$5:$D$370,2,FALSE)),IF(ISERROR(VLOOKUP(S66,' '!$A$1:$B$30,2,FALSE)),"",VLOOKUP(S66,' '!$A$1:$B$30,2,FALSE)),VLOOKUP(S66,'  '!$C$5:$D$370,2,FALSE))</f>
        <v/>
      </c>
      <c r="U66" s="16" t="str">
        <f t="shared" si="39"/>
        <v/>
      </c>
      <c r="V66" s="17">
        <f t="shared" si="40"/>
        <v>7</v>
      </c>
      <c r="W66" s="13">
        <f t="shared" si="47"/>
        <v>42875</v>
      </c>
      <c r="X66" s="14" t="str">
        <f>IF(ISERROR(VLOOKUP(W66,'  '!$C$5:$D$370,2,FALSE)),IF(ISERROR(VLOOKUP(W66,' '!$A$1:$B$30,2,FALSE)),"",VLOOKUP(W66,' '!$A$1:$B$30,2,FALSE)),VLOOKUP(W66,'  '!$C$5:$D$370,2,FALSE))</f>
        <v/>
      </c>
      <c r="Y66" s="16" t="str">
        <f t="shared" si="41"/>
        <v/>
      </c>
      <c r="Z66" s="23"/>
      <c r="AA66" s="23"/>
    </row>
    <row r="67" spans="1:27" x14ac:dyDescent="0.2">
      <c r="A67" s="23"/>
      <c r="B67" s="12">
        <f t="shared" si="30"/>
        <v>4</v>
      </c>
      <c r="C67" s="13">
        <f t="shared" si="42"/>
        <v>42725</v>
      </c>
      <c r="D67" s="14" t="str">
        <f>IF(ISERROR(VLOOKUP(C67,'  '!$C$5:$D$370,2,FALSE)),IF(ISERROR(VLOOKUP(C67,' '!$A$1:$B$30,2,FALSE)),"",VLOOKUP(C67,' '!$A$1:$B$30,2,FALSE)),VLOOKUP(C67,'  '!$C$5:$D$370,2,FALSE))</f>
        <v/>
      </c>
      <c r="E67" s="18" t="str">
        <f t="shared" si="31"/>
        <v/>
      </c>
      <c r="F67" s="12">
        <f t="shared" si="32"/>
        <v>7</v>
      </c>
      <c r="G67" s="13">
        <f t="shared" si="43"/>
        <v>42756</v>
      </c>
      <c r="H67" s="14" t="str">
        <f>IF(ISERROR(VLOOKUP(G67,'  '!$C$5:$D$370,2,FALSE)),IF(ISERROR(VLOOKUP(G67,' '!$A$1:$B$30,2,FALSE)),"",VLOOKUP(G67,' '!$A$1:$B$30,2,FALSE)),VLOOKUP(G67,'  '!$C$5:$D$370,2,FALSE))</f>
        <v/>
      </c>
      <c r="I67" s="16" t="str">
        <f t="shared" si="33"/>
        <v/>
      </c>
      <c r="J67" s="17">
        <f t="shared" si="34"/>
        <v>3</v>
      </c>
      <c r="K67" s="13">
        <f t="shared" si="44"/>
        <v>42787</v>
      </c>
      <c r="L67" s="14" t="str">
        <f>IF(ISERROR(VLOOKUP(K67,'  '!$C$5:$D$370,2,FALSE)),IF(ISERROR(VLOOKUP(K67,' '!$A$1:$B$30,2,FALSE)),"",VLOOKUP(K67,' '!$A$1:$B$30,2,FALSE)),VLOOKUP(K67,'  '!$C$5:$D$370,2,FALSE))</f>
        <v/>
      </c>
      <c r="M67" s="16" t="str">
        <f t="shared" si="35"/>
        <v/>
      </c>
      <c r="N67" s="17">
        <f t="shared" si="36"/>
        <v>3</v>
      </c>
      <c r="O67" s="13">
        <f t="shared" si="45"/>
        <v>42815</v>
      </c>
      <c r="P67" s="14" t="str">
        <f>IF(ISERROR(VLOOKUP(O67,'  '!$C$5:$D$370,2,FALSE)),IF(ISERROR(VLOOKUP(O67,' '!$A$1:$B$30,2,FALSE)),"",VLOOKUP(O67,' '!$A$1:$B$30,2,FALSE)),VLOOKUP(O67,'  '!$C$5:$D$370,2,FALSE))</f>
        <v/>
      </c>
      <c r="Q67" s="16" t="str">
        <f t="shared" si="37"/>
        <v/>
      </c>
      <c r="R67" s="17">
        <f t="shared" si="38"/>
        <v>6</v>
      </c>
      <c r="S67" s="13">
        <f t="shared" si="46"/>
        <v>42846</v>
      </c>
      <c r="T67" s="14" t="str">
        <f>IF(ISERROR(VLOOKUP(S67,'  '!$C$5:$D$370,2,FALSE)),IF(ISERROR(VLOOKUP(S67,' '!$A$1:$B$30,2,FALSE)),"",VLOOKUP(S67,' '!$A$1:$B$30,2,FALSE)),VLOOKUP(S67,'  '!$C$5:$D$370,2,FALSE))</f>
        <v/>
      </c>
      <c r="U67" s="16" t="str">
        <f t="shared" si="39"/>
        <v/>
      </c>
      <c r="V67" s="17">
        <f t="shared" si="40"/>
        <v>1</v>
      </c>
      <c r="W67" s="13">
        <f t="shared" si="47"/>
        <v>42876</v>
      </c>
      <c r="X67" s="14" t="str">
        <f>IF(ISERROR(VLOOKUP(W67,'  '!$C$5:$D$370,2,FALSE)),IF(ISERROR(VLOOKUP(W67,' '!$A$1:$B$30,2,FALSE)),"",VLOOKUP(W67,' '!$A$1:$B$30,2,FALSE)),VLOOKUP(W67,'  '!$C$5:$D$370,2,FALSE))</f>
        <v/>
      </c>
      <c r="Y67" s="16" t="str">
        <f t="shared" si="41"/>
        <v/>
      </c>
      <c r="Z67" s="23"/>
      <c r="AA67" s="23"/>
    </row>
    <row r="68" spans="1:27" x14ac:dyDescent="0.2">
      <c r="A68" s="23"/>
      <c r="B68" s="12">
        <f t="shared" si="30"/>
        <v>5</v>
      </c>
      <c r="C68" s="13">
        <f t="shared" si="42"/>
        <v>42726</v>
      </c>
      <c r="D68" s="14" t="str">
        <f>IF(ISERROR(VLOOKUP(C68,'  '!$C$5:$D$370,2,FALSE)),IF(ISERROR(VLOOKUP(C68,' '!$A$1:$B$30,2,FALSE)),"",VLOOKUP(C68,' '!$A$1:$B$30,2,FALSE)),VLOOKUP(C68,'  '!$C$5:$D$370,2,FALSE))</f>
        <v/>
      </c>
      <c r="E68" s="18" t="str">
        <f t="shared" si="31"/>
        <v/>
      </c>
      <c r="F68" s="12">
        <f t="shared" si="32"/>
        <v>1</v>
      </c>
      <c r="G68" s="13">
        <f t="shared" si="43"/>
        <v>42757</v>
      </c>
      <c r="H68" s="14" t="str">
        <f>IF(ISERROR(VLOOKUP(G68,'  '!$C$5:$D$370,2,FALSE)),IF(ISERROR(VLOOKUP(G68,' '!$A$1:$B$30,2,FALSE)),"",VLOOKUP(G68,' '!$A$1:$B$30,2,FALSE)),VLOOKUP(G68,'  '!$C$5:$D$370,2,FALSE))</f>
        <v/>
      </c>
      <c r="I68" s="16" t="str">
        <f t="shared" si="33"/>
        <v/>
      </c>
      <c r="J68" s="17">
        <f t="shared" si="34"/>
        <v>4</v>
      </c>
      <c r="K68" s="13">
        <f t="shared" si="44"/>
        <v>42788</v>
      </c>
      <c r="L68" s="14" t="str">
        <f>IF(ISERROR(VLOOKUP(K68,'  '!$C$5:$D$370,2,FALSE)),IF(ISERROR(VLOOKUP(K68,' '!$A$1:$B$30,2,FALSE)),"",VLOOKUP(K68,' '!$A$1:$B$30,2,FALSE)),VLOOKUP(K68,'  '!$C$5:$D$370,2,FALSE))</f>
        <v/>
      </c>
      <c r="M68" s="16" t="str">
        <f t="shared" si="35"/>
        <v/>
      </c>
      <c r="N68" s="17">
        <f t="shared" si="36"/>
        <v>4</v>
      </c>
      <c r="O68" s="13">
        <f t="shared" si="45"/>
        <v>42816</v>
      </c>
      <c r="P68" s="14" t="str">
        <f>IF(ISERROR(VLOOKUP(O68,'  '!$C$5:$D$370,2,FALSE)),IF(ISERROR(VLOOKUP(O68,' '!$A$1:$B$30,2,FALSE)),"",VLOOKUP(O68,' '!$A$1:$B$30,2,FALSE)),VLOOKUP(O68,'  '!$C$5:$D$370,2,FALSE))</f>
        <v/>
      </c>
      <c r="Q68" s="16" t="str">
        <f t="shared" si="37"/>
        <v/>
      </c>
      <c r="R68" s="17">
        <f t="shared" si="38"/>
        <v>7</v>
      </c>
      <c r="S68" s="13">
        <f t="shared" si="46"/>
        <v>42847</v>
      </c>
      <c r="T68" s="14" t="str">
        <f>IF(ISERROR(VLOOKUP(S68,'  '!$C$5:$D$370,2,FALSE)),IF(ISERROR(VLOOKUP(S68,' '!$A$1:$B$30,2,FALSE)),"",VLOOKUP(S68,' '!$A$1:$B$30,2,FALSE)),VLOOKUP(S68,'  '!$C$5:$D$370,2,FALSE))</f>
        <v/>
      </c>
      <c r="U68" s="16" t="str">
        <f t="shared" si="39"/>
        <v/>
      </c>
      <c r="V68" s="17">
        <f t="shared" si="40"/>
        <v>2</v>
      </c>
      <c r="W68" s="13">
        <f t="shared" si="47"/>
        <v>42877</v>
      </c>
      <c r="X68" s="14" t="str">
        <f>IF(ISERROR(VLOOKUP(W68,'  '!$C$5:$D$370,2,FALSE)),IF(ISERROR(VLOOKUP(W68,' '!$A$1:$B$30,2,FALSE)),"",VLOOKUP(W68,' '!$A$1:$B$30,2,FALSE)),VLOOKUP(W68,'  '!$C$5:$D$370,2,FALSE))</f>
        <v/>
      </c>
      <c r="Y68" s="16">
        <f t="shared" si="41"/>
        <v>21</v>
      </c>
      <c r="Z68" s="23"/>
      <c r="AA68" s="23"/>
    </row>
    <row r="69" spans="1:27" x14ac:dyDescent="0.2">
      <c r="A69" s="23"/>
      <c r="B69" s="12">
        <f t="shared" si="30"/>
        <v>6</v>
      </c>
      <c r="C69" s="13">
        <f t="shared" si="42"/>
        <v>42727</v>
      </c>
      <c r="D69" s="14" t="str">
        <f>IF(ISERROR(VLOOKUP(C69,'  '!$C$5:$D$370,2,FALSE)),IF(ISERROR(VLOOKUP(C69,' '!$A$1:$B$30,2,FALSE)),"",VLOOKUP(C69,' '!$A$1:$B$30,2,FALSE)),VLOOKUP(C69,'  '!$C$5:$D$370,2,FALSE))</f>
        <v/>
      </c>
      <c r="E69" s="18" t="str">
        <f t="shared" si="31"/>
        <v/>
      </c>
      <c r="F69" s="12">
        <f t="shared" si="32"/>
        <v>2</v>
      </c>
      <c r="G69" s="13">
        <f t="shared" si="43"/>
        <v>42758</v>
      </c>
      <c r="H69" s="14" t="str">
        <f>IF(ISERROR(VLOOKUP(G69,'  '!$C$5:$D$370,2,FALSE)),IF(ISERROR(VLOOKUP(G69,' '!$A$1:$B$30,2,FALSE)),"",VLOOKUP(G69,' '!$A$1:$B$30,2,FALSE)),VLOOKUP(G69,'  '!$C$5:$D$370,2,FALSE))</f>
        <v/>
      </c>
      <c r="I69" s="16">
        <f t="shared" si="33"/>
        <v>4</v>
      </c>
      <c r="J69" s="17">
        <f t="shared" si="34"/>
        <v>5</v>
      </c>
      <c r="K69" s="13">
        <f t="shared" si="44"/>
        <v>42789</v>
      </c>
      <c r="L69" s="14" t="str">
        <f>IF(ISERROR(VLOOKUP(K69,'  '!$C$5:$D$370,2,FALSE)),IF(ISERROR(VLOOKUP(K69,' '!$A$1:$B$30,2,FALSE)),"",VLOOKUP(K69,' '!$A$1:$B$30,2,FALSE)),VLOOKUP(K69,'  '!$C$5:$D$370,2,FALSE))</f>
        <v/>
      </c>
      <c r="M69" s="16" t="str">
        <f t="shared" si="35"/>
        <v/>
      </c>
      <c r="N69" s="17">
        <f t="shared" si="36"/>
        <v>5</v>
      </c>
      <c r="O69" s="13">
        <f t="shared" si="45"/>
        <v>42817</v>
      </c>
      <c r="P69" s="14" t="str">
        <f>IF(ISERROR(VLOOKUP(O69,'  '!$C$5:$D$370,2,FALSE)),IF(ISERROR(VLOOKUP(O69,' '!$A$1:$B$30,2,FALSE)),"",VLOOKUP(O69,' '!$A$1:$B$30,2,FALSE)),VLOOKUP(O69,'  '!$C$5:$D$370,2,FALSE))</f>
        <v/>
      </c>
      <c r="Q69" s="16" t="str">
        <f t="shared" si="37"/>
        <v/>
      </c>
      <c r="R69" s="17">
        <f t="shared" si="38"/>
        <v>1</v>
      </c>
      <c r="S69" s="13">
        <f t="shared" si="46"/>
        <v>42848</v>
      </c>
      <c r="T69" s="14" t="str">
        <f>IF(ISERROR(VLOOKUP(S69,'  '!$C$5:$D$370,2,FALSE)),IF(ISERROR(VLOOKUP(S69,' '!$A$1:$B$30,2,FALSE)),"",VLOOKUP(S69,' '!$A$1:$B$30,2,FALSE)),VLOOKUP(S69,'  '!$C$5:$D$370,2,FALSE))</f>
        <v/>
      </c>
      <c r="U69" s="16" t="str">
        <f t="shared" si="39"/>
        <v/>
      </c>
      <c r="V69" s="17">
        <f t="shared" si="40"/>
        <v>3</v>
      </c>
      <c r="W69" s="13">
        <f t="shared" si="47"/>
        <v>42878</v>
      </c>
      <c r="X69" s="14" t="str">
        <f>IF(ISERROR(VLOOKUP(W69,'  '!$C$5:$D$370,2,FALSE)),IF(ISERROR(VLOOKUP(W69,' '!$A$1:$B$30,2,FALSE)),"",VLOOKUP(W69,' '!$A$1:$B$30,2,FALSE)),VLOOKUP(W69,'  '!$C$5:$D$370,2,FALSE))</f>
        <v/>
      </c>
      <c r="Y69" s="16" t="str">
        <f t="shared" si="41"/>
        <v/>
      </c>
      <c r="Z69" s="23"/>
      <c r="AA69" s="23"/>
    </row>
    <row r="70" spans="1:27" x14ac:dyDescent="0.2">
      <c r="A70" s="23"/>
      <c r="B70" s="12">
        <f t="shared" si="30"/>
        <v>7</v>
      </c>
      <c r="C70" s="13">
        <f t="shared" si="42"/>
        <v>42728</v>
      </c>
      <c r="D70" s="14" t="str">
        <f>IF(ISERROR(VLOOKUP(C70,'  '!$C$5:$D$370,2,FALSE)),IF(ISERROR(VLOOKUP(C70,' '!$A$1:$B$30,2,FALSE)),"",VLOOKUP(C70,' '!$A$1:$B$30,2,FALSE)),VLOOKUP(C70,'  '!$C$5:$D$370,2,FALSE))</f>
        <v/>
      </c>
      <c r="E70" s="18" t="str">
        <f t="shared" si="31"/>
        <v/>
      </c>
      <c r="F70" s="12">
        <f t="shared" si="32"/>
        <v>3</v>
      </c>
      <c r="G70" s="13">
        <f t="shared" si="43"/>
        <v>42759</v>
      </c>
      <c r="H70" s="14" t="str">
        <f>IF(ISERROR(VLOOKUP(G70,'  '!$C$5:$D$370,2,FALSE)),IF(ISERROR(VLOOKUP(G70,' '!$A$1:$B$30,2,FALSE)),"",VLOOKUP(G70,' '!$A$1:$B$30,2,FALSE)),VLOOKUP(G70,'  '!$C$5:$D$370,2,FALSE))</f>
        <v/>
      </c>
      <c r="I70" s="16" t="str">
        <f t="shared" si="33"/>
        <v/>
      </c>
      <c r="J70" s="17">
        <f t="shared" si="34"/>
        <v>6</v>
      </c>
      <c r="K70" s="13">
        <f t="shared" si="44"/>
        <v>42790</v>
      </c>
      <c r="L70" s="14" t="str">
        <f>IF(ISERROR(VLOOKUP(K70,'  '!$C$5:$D$370,2,FALSE)),IF(ISERROR(VLOOKUP(K70,' '!$A$1:$B$30,2,FALSE)),"",VLOOKUP(K70,' '!$A$1:$B$30,2,FALSE)),VLOOKUP(K70,'  '!$C$5:$D$370,2,FALSE))</f>
        <v/>
      </c>
      <c r="M70" s="16" t="str">
        <f t="shared" si="35"/>
        <v/>
      </c>
      <c r="N70" s="17">
        <f t="shared" si="36"/>
        <v>6</v>
      </c>
      <c r="O70" s="13">
        <f t="shared" si="45"/>
        <v>42818</v>
      </c>
      <c r="P70" s="14" t="str">
        <f>IF(ISERROR(VLOOKUP(O70,'  '!$C$5:$D$370,2,FALSE)),IF(ISERROR(VLOOKUP(O70,' '!$A$1:$B$30,2,FALSE)),"",VLOOKUP(O70,' '!$A$1:$B$30,2,FALSE)),VLOOKUP(O70,'  '!$C$5:$D$370,2,FALSE))</f>
        <v/>
      </c>
      <c r="Q70" s="16" t="str">
        <f t="shared" si="37"/>
        <v/>
      </c>
      <c r="R70" s="17">
        <f t="shared" si="38"/>
        <v>2</v>
      </c>
      <c r="S70" s="13">
        <f t="shared" si="46"/>
        <v>42849</v>
      </c>
      <c r="T70" s="14" t="str">
        <f>IF(ISERROR(VLOOKUP(S70,'  '!$C$5:$D$370,2,FALSE)),IF(ISERROR(VLOOKUP(S70,' '!$A$1:$B$30,2,FALSE)),"",VLOOKUP(S70,' '!$A$1:$B$30,2,FALSE)),VLOOKUP(S70,'  '!$C$5:$D$370,2,FALSE))</f>
        <v/>
      </c>
      <c r="U70" s="16">
        <f t="shared" si="39"/>
        <v>17</v>
      </c>
      <c r="V70" s="17">
        <f t="shared" si="40"/>
        <v>4</v>
      </c>
      <c r="W70" s="13">
        <f t="shared" si="47"/>
        <v>42879</v>
      </c>
      <c r="X70" s="14" t="str">
        <f>IF(ISERROR(VLOOKUP(W70,'  '!$C$5:$D$370,2,FALSE)),IF(ISERROR(VLOOKUP(W70,' '!$A$1:$B$30,2,FALSE)),"",VLOOKUP(W70,' '!$A$1:$B$30,2,FALSE)),VLOOKUP(W70,'  '!$C$5:$D$370,2,FALSE))</f>
        <v/>
      </c>
      <c r="Y70" s="16" t="str">
        <f t="shared" si="41"/>
        <v/>
      </c>
      <c r="Z70" s="23"/>
      <c r="AA70" s="23"/>
    </row>
    <row r="71" spans="1:27" x14ac:dyDescent="0.2">
      <c r="A71" s="23"/>
      <c r="B71" s="12">
        <f t="shared" si="30"/>
        <v>1</v>
      </c>
      <c r="C71" s="13">
        <f t="shared" si="42"/>
        <v>42729</v>
      </c>
      <c r="D71" s="14" t="str">
        <f>IF(ISERROR(VLOOKUP(C71,'  '!$C$5:$D$370,2,FALSE)),IF(ISERROR(VLOOKUP(C71,' '!$A$1:$B$30,2,FALSE)),"",VLOOKUP(C71,' '!$A$1:$B$30,2,FALSE)),VLOOKUP(C71,'  '!$C$5:$D$370,2,FALSE))</f>
        <v>1. juledag</v>
      </c>
      <c r="E71" s="18" t="str">
        <f t="shared" si="31"/>
        <v/>
      </c>
      <c r="F71" s="12">
        <f t="shared" si="32"/>
        <v>4</v>
      </c>
      <c r="G71" s="13">
        <f t="shared" si="43"/>
        <v>42760</v>
      </c>
      <c r="H71" s="14" t="str">
        <f>IF(ISERROR(VLOOKUP(G71,'  '!$C$5:$D$370,2,FALSE)),IF(ISERROR(VLOOKUP(G71,' '!$A$1:$B$30,2,FALSE)),"",VLOOKUP(G71,' '!$A$1:$B$30,2,FALSE)),VLOOKUP(G71,'  '!$C$5:$D$370,2,FALSE))</f>
        <v/>
      </c>
      <c r="I71" s="16" t="str">
        <f t="shared" si="33"/>
        <v/>
      </c>
      <c r="J71" s="17">
        <f t="shared" si="34"/>
        <v>7</v>
      </c>
      <c r="K71" s="13">
        <f t="shared" si="44"/>
        <v>42791</v>
      </c>
      <c r="L71" s="14" t="str">
        <f>IF(ISERROR(VLOOKUP(K71,'  '!$C$5:$D$370,2,FALSE)),IF(ISERROR(VLOOKUP(K71,' '!$A$1:$B$30,2,FALSE)),"",VLOOKUP(K71,' '!$A$1:$B$30,2,FALSE)),VLOOKUP(K71,'  '!$C$5:$D$370,2,FALSE))</f>
        <v/>
      </c>
      <c r="M71" s="16" t="str">
        <f t="shared" si="35"/>
        <v/>
      </c>
      <c r="N71" s="17">
        <f t="shared" si="36"/>
        <v>7</v>
      </c>
      <c r="O71" s="13">
        <f t="shared" si="45"/>
        <v>42819</v>
      </c>
      <c r="P71" s="14" t="str">
        <f>IF(ISERROR(VLOOKUP(O71,'  '!$C$5:$D$370,2,FALSE)),IF(ISERROR(VLOOKUP(O71,' '!$A$1:$B$30,2,FALSE)),"",VLOOKUP(O71,' '!$A$1:$B$30,2,FALSE)),VLOOKUP(O71,'  '!$C$5:$D$370,2,FALSE))</f>
        <v/>
      </c>
      <c r="Q71" s="16" t="str">
        <f t="shared" si="37"/>
        <v/>
      </c>
      <c r="R71" s="17">
        <f t="shared" si="38"/>
        <v>3</v>
      </c>
      <c r="S71" s="13">
        <f t="shared" si="46"/>
        <v>42850</v>
      </c>
      <c r="T71" s="14" t="str">
        <f>IF(ISERROR(VLOOKUP(S71,'  '!$C$5:$D$370,2,FALSE)),IF(ISERROR(VLOOKUP(S71,' '!$A$1:$B$30,2,FALSE)),"",VLOOKUP(S71,' '!$A$1:$B$30,2,FALSE)),VLOOKUP(S71,'  '!$C$5:$D$370,2,FALSE))</f>
        <v/>
      </c>
      <c r="U71" s="16" t="str">
        <f t="shared" si="39"/>
        <v/>
      </c>
      <c r="V71" s="17">
        <f t="shared" si="40"/>
        <v>5</v>
      </c>
      <c r="W71" s="13">
        <f t="shared" si="47"/>
        <v>42880</v>
      </c>
      <c r="X71" s="14" t="str">
        <f>IF(ISERROR(VLOOKUP(W71,'  '!$C$5:$D$370,2,FALSE)),IF(ISERROR(VLOOKUP(W71,' '!$A$1:$B$30,2,FALSE)),"",VLOOKUP(W71,' '!$A$1:$B$30,2,FALSE)),VLOOKUP(W71,'  '!$C$5:$D$370,2,FALSE))</f>
        <v>Kristi Himmelfart</v>
      </c>
      <c r="Y71" s="16" t="str">
        <f t="shared" si="41"/>
        <v/>
      </c>
      <c r="Z71" s="23"/>
      <c r="AA71" s="23"/>
    </row>
    <row r="72" spans="1:27" x14ac:dyDescent="0.2">
      <c r="A72" s="23"/>
      <c r="B72" s="12">
        <f t="shared" si="30"/>
        <v>2</v>
      </c>
      <c r="C72" s="13">
        <f t="shared" si="42"/>
        <v>42730</v>
      </c>
      <c r="D72" s="14" t="str">
        <f>IF(ISERROR(VLOOKUP(C72,'  '!$C$5:$D$370,2,FALSE)),IF(ISERROR(VLOOKUP(C72,' '!$A$1:$B$30,2,FALSE)),"",VLOOKUP(C72,' '!$A$1:$B$30,2,FALSE)),VLOOKUP(C72,'  '!$C$5:$D$370,2,FALSE))</f>
        <v>2. juledag</v>
      </c>
      <c r="E72" s="18">
        <f t="shared" si="31"/>
        <v>52</v>
      </c>
      <c r="F72" s="12">
        <f t="shared" si="32"/>
        <v>5</v>
      </c>
      <c r="G72" s="13">
        <f t="shared" si="43"/>
        <v>42761</v>
      </c>
      <c r="H72" s="14" t="str">
        <f>IF(ISERROR(VLOOKUP(G72,'  '!$C$5:$D$370,2,FALSE)),IF(ISERROR(VLOOKUP(G72,' '!$A$1:$B$30,2,FALSE)),"",VLOOKUP(G72,' '!$A$1:$B$30,2,FALSE)),VLOOKUP(G72,'  '!$C$5:$D$370,2,FALSE))</f>
        <v/>
      </c>
      <c r="I72" s="16" t="str">
        <f t="shared" si="33"/>
        <v/>
      </c>
      <c r="J72" s="17">
        <f t="shared" si="34"/>
        <v>1</v>
      </c>
      <c r="K72" s="13">
        <f t="shared" si="44"/>
        <v>42792</v>
      </c>
      <c r="L72" s="14" t="str">
        <f>IF(ISERROR(VLOOKUP(K72,'  '!$C$5:$D$370,2,FALSE)),IF(ISERROR(VLOOKUP(K72,' '!$A$1:$B$30,2,FALSE)),"",VLOOKUP(K72,' '!$A$1:$B$30,2,FALSE)),VLOOKUP(K72,'  '!$C$5:$D$370,2,FALSE))</f>
        <v/>
      </c>
      <c r="M72" s="16" t="str">
        <f t="shared" si="35"/>
        <v/>
      </c>
      <c r="N72" s="17">
        <f t="shared" si="36"/>
        <v>1</v>
      </c>
      <c r="O72" s="13">
        <f t="shared" si="45"/>
        <v>42820</v>
      </c>
      <c r="P72" s="14" t="str">
        <f>IF(ISERROR(VLOOKUP(O72,'  '!$C$5:$D$370,2,FALSE)),IF(ISERROR(VLOOKUP(O72,' '!$A$1:$B$30,2,FALSE)),"",VLOOKUP(O72,' '!$A$1:$B$30,2,FALSE)),VLOOKUP(O72,'  '!$C$5:$D$370,2,FALSE))</f>
        <v/>
      </c>
      <c r="Q72" s="16" t="str">
        <f t="shared" si="37"/>
        <v/>
      </c>
      <c r="R72" s="17">
        <f t="shared" si="38"/>
        <v>4</v>
      </c>
      <c r="S72" s="13">
        <f t="shared" si="46"/>
        <v>42851</v>
      </c>
      <c r="T72" s="14" t="str">
        <f>IF(ISERROR(VLOOKUP(S72,'  '!$C$5:$D$370,2,FALSE)),IF(ISERROR(VLOOKUP(S72,' '!$A$1:$B$30,2,FALSE)),"",VLOOKUP(S72,' '!$A$1:$B$30,2,FALSE)),VLOOKUP(S72,'  '!$C$5:$D$370,2,FALSE))</f>
        <v/>
      </c>
      <c r="U72" s="16" t="str">
        <f t="shared" si="39"/>
        <v/>
      </c>
      <c r="V72" s="17">
        <f t="shared" si="40"/>
        <v>6</v>
      </c>
      <c r="W72" s="13">
        <f t="shared" si="47"/>
        <v>42881</v>
      </c>
      <c r="X72" s="14" t="str">
        <f>IF(ISERROR(VLOOKUP(W72,'  '!$C$5:$D$370,2,FALSE)),IF(ISERROR(VLOOKUP(W72,' '!$A$1:$B$30,2,FALSE)),"",VLOOKUP(W72,' '!$A$1:$B$30,2,FALSE)),VLOOKUP(W72,'  '!$C$5:$D$370,2,FALSE))</f>
        <v/>
      </c>
      <c r="Y72" s="16" t="str">
        <f t="shared" si="41"/>
        <v/>
      </c>
      <c r="Z72" s="23"/>
      <c r="AA72" s="23"/>
    </row>
    <row r="73" spans="1:27" x14ac:dyDescent="0.2">
      <c r="A73" s="23"/>
      <c r="B73" s="12">
        <f t="shared" si="30"/>
        <v>3</v>
      </c>
      <c r="C73" s="13">
        <f t="shared" si="42"/>
        <v>42731</v>
      </c>
      <c r="D73" s="14" t="str">
        <f>IF(ISERROR(VLOOKUP(C73,'  '!$C$5:$D$370,2,FALSE)),IF(ISERROR(VLOOKUP(C73,' '!$A$1:$B$30,2,FALSE)),"",VLOOKUP(C73,' '!$A$1:$B$30,2,FALSE)),VLOOKUP(C73,'  '!$C$5:$D$370,2,FALSE))</f>
        <v/>
      </c>
      <c r="E73" s="18" t="str">
        <f t="shared" si="31"/>
        <v/>
      </c>
      <c r="F73" s="12">
        <f t="shared" si="32"/>
        <v>6</v>
      </c>
      <c r="G73" s="13">
        <f t="shared" si="43"/>
        <v>42762</v>
      </c>
      <c r="H73" s="14" t="str">
        <f>IF(ISERROR(VLOOKUP(G73,'  '!$C$5:$D$370,2,FALSE)),IF(ISERROR(VLOOKUP(G73,' '!$A$1:$B$30,2,FALSE)),"",VLOOKUP(G73,' '!$A$1:$B$30,2,FALSE)),VLOOKUP(G73,'  '!$C$5:$D$370,2,FALSE))</f>
        <v/>
      </c>
      <c r="I73" s="16" t="str">
        <f t="shared" si="33"/>
        <v/>
      </c>
      <c r="J73" s="17">
        <f t="shared" si="34"/>
        <v>2</v>
      </c>
      <c r="K73" s="13">
        <f t="shared" si="44"/>
        <v>42793</v>
      </c>
      <c r="L73" s="14" t="str">
        <f>IF(ISERROR(VLOOKUP(K73,'  '!$C$5:$D$370,2,FALSE)),IF(ISERROR(VLOOKUP(K73,' '!$A$1:$B$30,2,FALSE)),"",VLOOKUP(K73,' '!$A$1:$B$30,2,FALSE)),VLOOKUP(K73,'  '!$C$5:$D$370,2,FALSE))</f>
        <v/>
      </c>
      <c r="M73" s="16">
        <f t="shared" si="35"/>
        <v>9</v>
      </c>
      <c r="N73" s="17">
        <f t="shared" si="36"/>
        <v>2</v>
      </c>
      <c r="O73" s="13">
        <f t="shared" si="45"/>
        <v>42821</v>
      </c>
      <c r="P73" s="14" t="str">
        <f>IF(ISERROR(VLOOKUP(O73,'  '!$C$5:$D$370,2,FALSE)),IF(ISERROR(VLOOKUP(O73,' '!$A$1:$B$30,2,FALSE)),"",VLOOKUP(O73,' '!$A$1:$B$30,2,FALSE)),VLOOKUP(O73,'  '!$C$5:$D$370,2,FALSE))</f>
        <v/>
      </c>
      <c r="Q73" s="16">
        <f t="shared" si="37"/>
        <v>13</v>
      </c>
      <c r="R73" s="17">
        <f t="shared" si="38"/>
        <v>5</v>
      </c>
      <c r="S73" s="13">
        <f t="shared" si="46"/>
        <v>42852</v>
      </c>
      <c r="T73" s="14" t="str">
        <f>IF(ISERROR(VLOOKUP(S73,'  '!$C$5:$D$370,2,FALSE)),IF(ISERROR(VLOOKUP(S73,' '!$A$1:$B$30,2,FALSE)),"",VLOOKUP(S73,' '!$A$1:$B$30,2,FALSE)),VLOOKUP(S73,'  '!$C$5:$D$370,2,FALSE))</f>
        <v/>
      </c>
      <c r="U73" s="16" t="str">
        <f t="shared" si="39"/>
        <v/>
      </c>
      <c r="V73" s="17">
        <f t="shared" si="40"/>
        <v>7</v>
      </c>
      <c r="W73" s="13">
        <f t="shared" si="47"/>
        <v>42882</v>
      </c>
      <c r="X73" s="14" t="str">
        <f>IF(ISERROR(VLOOKUP(W73,'  '!$C$5:$D$370,2,FALSE)),IF(ISERROR(VLOOKUP(W73,' '!$A$1:$B$30,2,FALSE)),"",VLOOKUP(W73,' '!$A$1:$B$30,2,FALSE)),VLOOKUP(W73,'  '!$C$5:$D$370,2,FALSE))</f>
        <v/>
      </c>
      <c r="Y73" s="16" t="str">
        <f t="shared" si="41"/>
        <v/>
      </c>
      <c r="Z73" s="23"/>
      <c r="AA73" s="23"/>
    </row>
    <row r="74" spans="1:27" x14ac:dyDescent="0.2">
      <c r="A74" s="23"/>
      <c r="B74" s="12">
        <f t="shared" si="30"/>
        <v>4</v>
      </c>
      <c r="C74" s="13">
        <f t="shared" si="42"/>
        <v>42732</v>
      </c>
      <c r="D74" s="14" t="str">
        <f>IF(ISERROR(VLOOKUP(C74,'  '!$C$5:$D$370,2,FALSE)),IF(ISERROR(VLOOKUP(C74,' '!$A$1:$B$30,2,FALSE)),"",VLOOKUP(C74,' '!$A$1:$B$30,2,FALSE)),VLOOKUP(C74,'  '!$C$5:$D$370,2,FALSE))</f>
        <v/>
      </c>
      <c r="E74" s="18" t="str">
        <f t="shared" si="31"/>
        <v/>
      </c>
      <c r="F74" s="12">
        <f t="shared" si="32"/>
        <v>7</v>
      </c>
      <c r="G74" s="13">
        <f t="shared" si="43"/>
        <v>42763</v>
      </c>
      <c r="H74" s="14" t="str">
        <f>IF(ISERROR(VLOOKUP(G74,'  '!$C$5:$D$370,2,FALSE)),IF(ISERROR(VLOOKUP(G74,' '!$A$1:$B$30,2,FALSE)),"",VLOOKUP(G74,' '!$A$1:$B$30,2,FALSE)),VLOOKUP(G74,'  '!$C$5:$D$370,2,FALSE))</f>
        <v/>
      </c>
      <c r="I74" s="16" t="str">
        <f t="shared" si="33"/>
        <v/>
      </c>
      <c r="J74" s="17">
        <f t="shared" si="34"/>
        <v>3</v>
      </c>
      <c r="K74" s="13">
        <f t="shared" si="44"/>
        <v>42794</v>
      </c>
      <c r="L74" s="14" t="str">
        <f>IF(ISERROR(VLOOKUP(K74,'  '!$C$5:$D$370,2,FALSE)),IF(ISERROR(VLOOKUP(K74,' '!$A$1:$B$30,2,FALSE)),"",VLOOKUP(K74,' '!$A$1:$B$30,2,FALSE)),VLOOKUP(K74,'  '!$C$5:$D$370,2,FALSE))</f>
        <v/>
      </c>
      <c r="M74" s="16" t="str">
        <f t="shared" si="35"/>
        <v/>
      </c>
      <c r="N74" s="17">
        <f t="shared" si="36"/>
        <v>3</v>
      </c>
      <c r="O74" s="13">
        <f t="shared" si="45"/>
        <v>42822</v>
      </c>
      <c r="P74" s="14" t="str">
        <f>IF(ISERROR(VLOOKUP(O74,'  '!$C$5:$D$370,2,FALSE)),IF(ISERROR(VLOOKUP(O74,' '!$A$1:$B$30,2,FALSE)),"",VLOOKUP(O74,' '!$A$1:$B$30,2,FALSE)),VLOOKUP(O74,'  '!$C$5:$D$370,2,FALSE))</f>
        <v/>
      </c>
      <c r="Q74" s="16" t="str">
        <f t="shared" si="37"/>
        <v/>
      </c>
      <c r="R74" s="17">
        <f t="shared" si="38"/>
        <v>6</v>
      </c>
      <c r="S74" s="13">
        <f t="shared" si="46"/>
        <v>42853</v>
      </c>
      <c r="T74" s="14" t="str">
        <f>IF(ISERROR(VLOOKUP(S74,'  '!$C$5:$D$370,2,FALSE)),IF(ISERROR(VLOOKUP(S74,' '!$A$1:$B$30,2,FALSE)),"",VLOOKUP(S74,' '!$A$1:$B$30,2,FALSE)),VLOOKUP(S74,'  '!$C$5:$D$370,2,FALSE))</f>
        <v/>
      </c>
      <c r="U74" s="16" t="str">
        <f t="shared" si="39"/>
        <v/>
      </c>
      <c r="V74" s="17">
        <f t="shared" si="40"/>
        <v>1</v>
      </c>
      <c r="W74" s="13">
        <f t="shared" si="47"/>
        <v>42883</v>
      </c>
      <c r="X74" s="14" t="str">
        <f>IF(ISERROR(VLOOKUP(W74,'  '!$C$5:$D$370,2,FALSE)),IF(ISERROR(VLOOKUP(W74,' '!$A$1:$B$30,2,FALSE)),"",VLOOKUP(W74,' '!$A$1:$B$30,2,FALSE)),VLOOKUP(W74,'  '!$C$5:$D$370,2,FALSE))</f>
        <v/>
      </c>
      <c r="Y74" s="16" t="str">
        <f t="shared" si="41"/>
        <v/>
      </c>
      <c r="Z74" s="23"/>
      <c r="AA74" s="23"/>
    </row>
    <row r="75" spans="1:27" x14ac:dyDescent="0.2">
      <c r="A75" s="23"/>
      <c r="B75" s="12">
        <f>IF(C75="","",WEEKDAY(C75,1))</f>
        <v>5</v>
      </c>
      <c r="C75" s="13">
        <f>IF(C74="","",IF(DAY(C74)&gt;DAY(C74+1),"",C74+1))</f>
        <v>42733</v>
      </c>
      <c r="D75" s="14" t="str">
        <f>IF(ISERROR(VLOOKUP(C75,'  '!$C$5:$D$370,2,FALSE)),IF(ISERROR(VLOOKUP(C75,' '!$A$1:$B$30,2,FALSE)),"",VLOOKUP(C75,' '!$A$1:$B$30,2,FALSE)),VLOOKUP(C75,'  '!$C$5:$D$370,2,FALSE))</f>
        <v/>
      </c>
      <c r="E75" s="18" t="str">
        <f t="shared" si="31"/>
        <v/>
      </c>
      <c r="F75" s="12">
        <f>IF(G75="","",WEEKDAY(G75,1))</f>
        <v>1</v>
      </c>
      <c r="G75" s="13">
        <f>IF(G74="","",IF(DAY(G74)&gt;DAY(G74+1),"",G74+1))</f>
        <v>42764</v>
      </c>
      <c r="H75" s="14" t="str">
        <f>IF(ISERROR(VLOOKUP(G75,'  '!$C$5:$D$370,2,FALSE)),IF(ISERROR(VLOOKUP(G75,' '!$A$1:$B$30,2,FALSE)),"",VLOOKUP(G75,' '!$A$1:$B$30,2,FALSE)),VLOOKUP(G75,'  '!$C$5:$D$370,2,FALSE))</f>
        <v/>
      </c>
      <c r="I75" s="16" t="str">
        <f t="shared" si="33"/>
        <v/>
      </c>
      <c r="J75" s="17" t="str">
        <f>IF(K75="","",WEEKDAY(K75,1))</f>
        <v/>
      </c>
      <c r="K75" s="13" t="str">
        <f>IF(K74="","",IF(DAY(K74)&gt;DAY(K74+1),"",K74+1))</f>
        <v/>
      </c>
      <c r="L75" s="14" t="str">
        <f>IF(ISERROR(VLOOKUP(K75,'  '!$C$5:$D$370,2,FALSE)),IF(ISERROR(VLOOKUP(K75,' '!$A$1:$B$30,2,FALSE)),"",VLOOKUP(K75,' '!$A$1:$B$30,2,FALSE)),VLOOKUP(K75,'  '!$C$5:$D$370,2,FALSE))</f>
        <v/>
      </c>
      <c r="M75" s="16" t="str">
        <f t="shared" si="35"/>
        <v/>
      </c>
      <c r="N75" s="17">
        <f>IF(O75="","",WEEKDAY(O75,1))</f>
        <v>4</v>
      </c>
      <c r="O75" s="13">
        <f>IF(O74="","",IF(DAY(O74)&gt;DAY(O74+1),"",O74+1))</f>
        <v>42823</v>
      </c>
      <c r="P75" s="14" t="str">
        <f>IF(ISERROR(VLOOKUP(O75,'  '!$C$5:$D$370,2,FALSE)),IF(ISERROR(VLOOKUP(O75,' '!$A$1:$B$30,2,FALSE)),"",VLOOKUP(O75,' '!$A$1:$B$30,2,FALSE)),VLOOKUP(O75,'  '!$C$5:$D$370,2,FALSE))</f>
        <v/>
      </c>
      <c r="Q75" s="16" t="str">
        <f t="shared" si="37"/>
        <v/>
      </c>
      <c r="R75" s="17">
        <f>IF(S75="","",WEEKDAY(S75,1))</f>
        <v>7</v>
      </c>
      <c r="S75" s="13">
        <f>IF(S74="","",IF(DAY(S74)&gt;DAY(S74+1),"",S74+1))</f>
        <v>42854</v>
      </c>
      <c r="T75" s="14" t="str">
        <f>IF(ISERROR(VLOOKUP(S75,'  '!$C$5:$D$370,2,FALSE)),IF(ISERROR(VLOOKUP(S75,' '!$A$1:$B$30,2,FALSE)),"",VLOOKUP(S75,' '!$A$1:$B$30,2,FALSE)),VLOOKUP(S75,'  '!$C$5:$D$370,2,FALSE))</f>
        <v/>
      </c>
      <c r="U75" s="16" t="str">
        <f t="shared" si="39"/>
        <v/>
      </c>
      <c r="V75" s="17">
        <f>IF(W75="","",WEEKDAY(W75,1))</f>
        <v>2</v>
      </c>
      <c r="W75" s="13">
        <f>IF(W74="","",IF(DAY(W74)&gt;DAY(W74+1),"",W74+1))</f>
        <v>42884</v>
      </c>
      <c r="X75" s="14" t="str">
        <f>IF(ISERROR(VLOOKUP(W75,'  '!$C$5:$D$370,2,FALSE)),IF(ISERROR(VLOOKUP(W75,' '!$A$1:$B$30,2,FALSE)),"",VLOOKUP(W75,' '!$A$1:$B$30,2,FALSE)),VLOOKUP(W75,'  '!$C$5:$D$370,2,FALSE))</f>
        <v/>
      </c>
      <c r="Y75" s="16">
        <f t="shared" si="41"/>
        <v>22</v>
      </c>
      <c r="Z75" s="23"/>
      <c r="AA75" s="23"/>
    </row>
    <row r="76" spans="1:27" x14ac:dyDescent="0.2">
      <c r="A76" s="23"/>
      <c r="B76" s="12">
        <f t="shared" ref="B76:B77" si="48">IF(C76="","",WEEKDAY(C76,1))</f>
        <v>6</v>
      </c>
      <c r="C76" s="13">
        <f t="shared" ref="C76:C77" si="49">IF(C75="","",IF(DAY(C75)&gt;DAY(C75+1),"",C75+1))</f>
        <v>42734</v>
      </c>
      <c r="D76" s="14" t="str">
        <f>IF(ISERROR(VLOOKUP(C76,'  '!$C$5:$D$370,2,FALSE)),IF(ISERROR(VLOOKUP(C76,' '!$A$1:$B$30,2,FALSE)),"",VLOOKUP(C76,' '!$A$1:$B$30,2,FALSE)),VLOOKUP(C76,'  '!$C$5:$D$370,2,FALSE))</f>
        <v/>
      </c>
      <c r="E76" s="18" t="str">
        <f t="shared" si="31"/>
        <v/>
      </c>
      <c r="F76" s="12">
        <f t="shared" ref="F76:F77" si="50">IF(G76="","",WEEKDAY(G76,1))</f>
        <v>2</v>
      </c>
      <c r="G76" s="13">
        <f t="shared" ref="G76:G77" si="51">IF(G75="","",IF(DAY(G75)&gt;DAY(G75+1),"",G75+1))</f>
        <v>42765</v>
      </c>
      <c r="H76" s="14" t="str">
        <f>IF(ISERROR(VLOOKUP(G76,'  '!$C$5:$D$370,2,FALSE)),IF(ISERROR(VLOOKUP(G76,' '!$A$1:$B$30,2,FALSE)),"",VLOOKUP(G76,' '!$A$1:$B$30,2,FALSE)),VLOOKUP(G76,'  '!$C$5:$D$370,2,FALSE))</f>
        <v/>
      </c>
      <c r="I76" s="16">
        <f t="shared" si="33"/>
        <v>5</v>
      </c>
      <c r="J76" s="17" t="str">
        <f t="shared" ref="J76:J77" si="52">IF(K76="","",WEEKDAY(K76,1))</f>
        <v/>
      </c>
      <c r="K76" s="13" t="str">
        <f t="shared" ref="K76:K77" si="53">IF(K75="","",IF(DAY(K75)&gt;DAY(K75+1),"",K75+1))</f>
        <v/>
      </c>
      <c r="L76" s="14" t="str">
        <f>IF(ISERROR(VLOOKUP(K76,'  '!$C$5:$D$370,2,FALSE)),IF(ISERROR(VLOOKUP(K76,' '!$A$1:$B$30,2,FALSE)),"",VLOOKUP(K76,' '!$A$1:$B$30,2,FALSE)),VLOOKUP(K76,'  '!$C$5:$D$370,2,FALSE))</f>
        <v/>
      </c>
      <c r="M76" s="16" t="str">
        <f t="shared" si="35"/>
        <v/>
      </c>
      <c r="N76" s="17">
        <f t="shared" ref="N76:N77" si="54">IF(O76="","",WEEKDAY(O76,1))</f>
        <v>5</v>
      </c>
      <c r="O76" s="13">
        <f t="shared" ref="O76:O77" si="55">IF(O75="","",IF(DAY(O75)&gt;DAY(O75+1),"",O75+1))</f>
        <v>42824</v>
      </c>
      <c r="P76" s="14" t="str">
        <f>IF(ISERROR(VLOOKUP(O76,'  '!$C$5:$D$370,2,FALSE)),IF(ISERROR(VLOOKUP(O76,' '!$A$1:$B$30,2,FALSE)),"",VLOOKUP(O76,' '!$A$1:$B$30,2,FALSE)),VLOOKUP(O76,'  '!$C$5:$D$370,2,FALSE))</f>
        <v/>
      </c>
      <c r="Q76" s="16" t="str">
        <f t="shared" si="37"/>
        <v/>
      </c>
      <c r="R76" s="17">
        <f t="shared" ref="R76:R77" si="56">IF(S76="","",WEEKDAY(S76,1))</f>
        <v>1</v>
      </c>
      <c r="S76" s="13">
        <f t="shared" ref="S76:S77" si="57">IF(S75="","",IF(DAY(S75)&gt;DAY(S75+1),"",S75+1))</f>
        <v>42855</v>
      </c>
      <c r="T76" s="14" t="str">
        <f>IF(ISERROR(VLOOKUP(S76,'  '!$C$5:$D$370,2,FALSE)),IF(ISERROR(VLOOKUP(S76,' '!$A$1:$B$30,2,FALSE)),"",VLOOKUP(S76,' '!$A$1:$B$30,2,FALSE)),VLOOKUP(S76,'  '!$C$5:$D$370,2,FALSE))</f>
        <v/>
      </c>
      <c r="U76" s="16" t="str">
        <f t="shared" si="39"/>
        <v/>
      </c>
      <c r="V76" s="17">
        <f t="shared" ref="V76:V77" si="58">IF(W76="","",WEEKDAY(W76,1))</f>
        <v>3</v>
      </c>
      <c r="W76" s="13">
        <f t="shared" ref="W76:W77" si="59">IF(W75="","",IF(DAY(W75)&gt;DAY(W75+1),"",W75+1))</f>
        <v>42885</v>
      </c>
      <c r="X76" s="14" t="str">
        <f>IF(ISERROR(VLOOKUP(W76,'  '!$C$5:$D$370,2,FALSE)),IF(ISERROR(VLOOKUP(W76,' '!$A$1:$B$30,2,FALSE)),"",VLOOKUP(W76,' '!$A$1:$B$30,2,FALSE)),VLOOKUP(W76,'  '!$C$5:$D$370,2,FALSE))</f>
        <v/>
      </c>
      <c r="Y76" s="16" t="str">
        <f t="shared" si="41"/>
        <v/>
      </c>
      <c r="Z76" s="23"/>
      <c r="AA76" s="23"/>
    </row>
    <row r="77" spans="1:27" x14ac:dyDescent="0.2">
      <c r="A77" s="23"/>
      <c r="B77" s="12">
        <f t="shared" si="48"/>
        <v>7</v>
      </c>
      <c r="C77" s="13">
        <f t="shared" si="49"/>
        <v>42735</v>
      </c>
      <c r="D77" s="14" t="str">
        <f>IF(ISERROR(VLOOKUP(C77,'  '!$C$5:$D$370,2,FALSE)),IF(ISERROR(VLOOKUP(C77,' '!$A$1:$B$30,2,FALSE)),"",VLOOKUP(C77,' '!$A$1:$B$30,2,FALSE)),VLOOKUP(C77,'  '!$C$5:$D$370,2,FALSE))</f>
        <v>Nytårsaftens dag</v>
      </c>
      <c r="E77" s="18" t="str">
        <f t="shared" si="31"/>
        <v/>
      </c>
      <c r="F77" s="12">
        <f t="shared" si="50"/>
        <v>3</v>
      </c>
      <c r="G77" s="13">
        <f t="shared" si="51"/>
        <v>42766</v>
      </c>
      <c r="H77" s="14" t="str">
        <f>IF(ISERROR(VLOOKUP(G77,'  '!$C$5:$D$370,2,FALSE)),IF(ISERROR(VLOOKUP(G77,' '!$A$1:$B$30,2,FALSE)),"",VLOOKUP(G77,' '!$A$1:$B$30,2,FALSE)),VLOOKUP(G77,'  '!$C$5:$D$370,2,FALSE))</f>
        <v/>
      </c>
      <c r="I77" s="16" t="str">
        <f t="shared" si="33"/>
        <v/>
      </c>
      <c r="J77" s="17" t="str">
        <f t="shared" si="52"/>
        <v/>
      </c>
      <c r="K77" s="13" t="str">
        <f t="shared" si="53"/>
        <v/>
      </c>
      <c r="L77" s="14" t="str">
        <f>IF(ISERROR(VLOOKUP(K77,'  '!$C$5:$D$370,2,FALSE)),IF(ISERROR(VLOOKUP(K77,' '!$A$1:$B$30,2,FALSE)),"",VLOOKUP(K77,' '!$A$1:$B$30,2,FALSE)),VLOOKUP(K77,'  '!$C$5:$D$370,2,FALSE))</f>
        <v/>
      </c>
      <c r="M77" s="16" t="str">
        <f t="shared" si="35"/>
        <v/>
      </c>
      <c r="N77" s="17">
        <f t="shared" si="54"/>
        <v>6</v>
      </c>
      <c r="O77" s="13">
        <f t="shared" si="55"/>
        <v>42825</v>
      </c>
      <c r="P77" s="14" t="str">
        <f>IF(ISERROR(VLOOKUP(O77,'  '!$C$5:$D$370,2,FALSE)),IF(ISERROR(VLOOKUP(O77,' '!$A$1:$B$30,2,FALSE)),"",VLOOKUP(O77,' '!$A$1:$B$30,2,FALSE)),VLOOKUP(O77,'  '!$C$5:$D$370,2,FALSE))</f>
        <v/>
      </c>
      <c r="Q77" s="16" t="str">
        <f t="shared" si="37"/>
        <v/>
      </c>
      <c r="R77" s="17" t="str">
        <f t="shared" si="56"/>
        <v/>
      </c>
      <c r="S77" s="13" t="str">
        <f t="shared" si="57"/>
        <v/>
      </c>
      <c r="T77" s="14" t="str">
        <f>IF(ISERROR(VLOOKUP(S77,'  '!$C$5:$D$370,2,FALSE)),IF(ISERROR(VLOOKUP(S77,' '!$A$1:$B$30,2,FALSE)),"",VLOOKUP(S77,' '!$A$1:$B$30,2,FALSE)),VLOOKUP(S77,'  '!$C$5:$D$370,2,FALSE))</f>
        <v/>
      </c>
      <c r="U77" s="16" t="str">
        <f t="shared" si="39"/>
        <v/>
      </c>
      <c r="V77" s="17">
        <f t="shared" si="58"/>
        <v>4</v>
      </c>
      <c r="W77" s="13">
        <f t="shared" si="59"/>
        <v>42886</v>
      </c>
      <c r="X77" s="14" t="str">
        <f>IF(ISERROR(VLOOKUP(W77,'  '!$C$5:$D$370,2,FALSE)),IF(ISERROR(VLOOKUP(W77,' '!$A$1:$B$30,2,FALSE)),"",VLOOKUP(W77,' '!$A$1:$B$30,2,FALSE)),VLOOKUP(W77,'  '!$C$5:$D$370,2,FALSE))</f>
        <v/>
      </c>
      <c r="Y77" s="16" t="str">
        <f t="shared" si="41"/>
        <v/>
      </c>
      <c r="Z77" s="23"/>
      <c r="AA77" s="23"/>
    </row>
    <row r="78" spans="1:27" x14ac:dyDescent="0.2">
      <c r="A78" s="23"/>
      <c r="B78" s="20"/>
      <c r="C78" s="21"/>
      <c r="D78" s="21"/>
      <c r="E78" s="22" t="str">
        <f>NETWORKDAYS(MIN(C47:C77),MAX(C47:C77),' '!$A$2:$A$30)&amp; " arbejdsdage ekskl. "&amp;COUNTIF(B47:B77,7)&amp; " lørdage"</f>
        <v>21 arbejdsdage ekskl. 5 lørdage</v>
      </c>
      <c r="F78" s="20"/>
      <c r="G78" s="21"/>
      <c r="H78" s="21"/>
      <c r="I78" s="22" t="str">
        <f>NETWORKDAYS(MIN(G47:G77),MAX(G47:G77),' '!$A$2:$A$30)&amp; " arbejdsdage ekskl. "&amp;COUNTIF(F47:F77,7)&amp; " lørdage"</f>
        <v>22 arbejdsdage ekskl. 4 lørdage</v>
      </c>
      <c r="J78" s="20"/>
      <c r="K78" s="21"/>
      <c r="L78" s="21"/>
      <c r="M78" s="22" t="str">
        <f>NETWORKDAYS(MIN(K47:K77),MAX(K47:K77),' '!$A$2:$A$30)&amp; " arbejdsdage ekskl. "&amp;COUNTIF(J47:J77,7)&amp; " lørdage"</f>
        <v>20 arbejdsdage ekskl. 4 lørdage</v>
      </c>
      <c r="N78" s="20"/>
      <c r="O78" s="21"/>
      <c r="P78" s="21"/>
      <c r="Q78" s="22" t="str">
        <f>NETWORKDAYS(MIN(O47:O77),MAX(O47:O77),' '!$A$2:$A$30)&amp; " arbejdsdage ekskl. "&amp;COUNTIF(N47:N77,7)&amp; " lørdage"</f>
        <v>23 arbejdsdage ekskl. 4 lørdage</v>
      </c>
      <c r="R78" s="20"/>
      <c r="S78" s="21"/>
      <c r="T78" s="21"/>
      <c r="U78" s="22" t="str">
        <f>NETWORKDAYS(MIN(S47:S77),MAX(S47:S77),' '!$A$2:$A$30)&amp; " arbejdsdage ekskl. "&amp;COUNTIF(R47:R77,7)&amp; " lørdage"</f>
        <v>17 arbejdsdage ekskl. 5 lørdage</v>
      </c>
      <c r="V78" s="20"/>
      <c r="W78" s="21"/>
      <c r="X78" s="21"/>
      <c r="Y78" s="22" t="str">
        <f>NETWORKDAYS(MIN(W47:W77),MAX(W47:W77),' '!$A$2:$A$30)&amp; " arbejdsdage ekskl. "&amp;COUNTIF(V47:V77,7)&amp; " lørdage"</f>
        <v>21 arbejdsdage ekskl. 4 lørdage</v>
      </c>
      <c r="Z78" s="23"/>
      <c r="AA78" s="23"/>
    </row>
    <row r="79" spans="1:27" ht="15" x14ac:dyDescent="0.2">
      <c r="A79" s="23"/>
      <c r="B79" s="24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</sheetData>
  <mergeCells count="15">
    <mergeCell ref="T2:X2"/>
    <mergeCell ref="R43:Y44"/>
    <mergeCell ref="R5:Y6"/>
    <mergeCell ref="V46:Y46"/>
    <mergeCell ref="B46:E46"/>
    <mergeCell ref="F46:I46"/>
    <mergeCell ref="J46:M46"/>
    <mergeCell ref="N46:Q46"/>
    <mergeCell ref="R46:U46"/>
    <mergeCell ref="B8:E8"/>
    <mergeCell ref="F8:I8"/>
    <mergeCell ref="J8:M8"/>
    <mergeCell ref="N8:Q8"/>
    <mergeCell ref="R8:U8"/>
    <mergeCell ref="V8:Y8"/>
  </mergeCells>
  <conditionalFormatting sqref="B9:E39">
    <cfRule type="expression" dxfId="41" priority="57">
      <formula>$B9=1</formula>
    </cfRule>
  </conditionalFormatting>
  <conditionalFormatting sqref="F9:I39">
    <cfRule type="expression" dxfId="40" priority="56">
      <formula>$F9=1</formula>
    </cfRule>
  </conditionalFormatting>
  <conditionalFormatting sqref="J9:M39">
    <cfRule type="expression" dxfId="39" priority="55">
      <formula>$J9=1</formula>
    </cfRule>
  </conditionalFormatting>
  <conditionalFormatting sqref="N9:Q39">
    <cfRule type="expression" dxfId="38" priority="54">
      <formula>$N9=1</formula>
    </cfRule>
  </conditionalFormatting>
  <conditionalFormatting sqref="R9:U39">
    <cfRule type="expression" dxfId="37" priority="53">
      <formula>$R9=1</formula>
    </cfRule>
  </conditionalFormatting>
  <conditionalFormatting sqref="V9:Y39">
    <cfRule type="expression" dxfId="36" priority="52">
      <formula>$V9=1</formula>
    </cfRule>
  </conditionalFormatting>
  <conditionalFormatting sqref="B9:C39">
    <cfRule type="expression" dxfId="35" priority="43">
      <formula>$B9=7</formula>
    </cfRule>
  </conditionalFormatting>
  <conditionalFormatting sqref="F9:G39">
    <cfRule type="expression" dxfId="34" priority="42">
      <formula>$F9=7</formula>
    </cfRule>
  </conditionalFormatting>
  <conditionalFormatting sqref="J9:K39">
    <cfRule type="expression" dxfId="33" priority="41">
      <formula>$J9=7</formula>
    </cfRule>
  </conditionalFormatting>
  <conditionalFormatting sqref="N9:O39">
    <cfRule type="expression" dxfId="32" priority="40">
      <formula>$N9=7</formula>
    </cfRule>
  </conditionalFormatting>
  <conditionalFormatting sqref="R9:S39">
    <cfRule type="expression" dxfId="31" priority="39">
      <formula>$R9=7</formula>
    </cfRule>
  </conditionalFormatting>
  <conditionalFormatting sqref="V9:W39">
    <cfRule type="expression" dxfId="30" priority="38">
      <formula>$V9=7</formula>
    </cfRule>
  </conditionalFormatting>
  <conditionalFormatting sqref="B9:B39 F9:F39 J9:J39 N9:N39 R9:R39 V9:V39">
    <cfRule type="expression" dxfId="29" priority="31">
      <formula>OR(B9=1,D9&lt;&gt;"")</formula>
    </cfRule>
  </conditionalFormatting>
  <conditionalFormatting sqref="B47:E77">
    <cfRule type="expression" dxfId="28" priority="24">
      <formula>$B47=1</formula>
    </cfRule>
  </conditionalFormatting>
  <conditionalFormatting sqref="B47:C77">
    <cfRule type="expression" dxfId="27" priority="23">
      <formula>$B47=7</formula>
    </cfRule>
  </conditionalFormatting>
  <conditionalFormatting sqref="B47:B77">
    <cfRule type="expression" dxfId="26" priority="22">
      <formula>OR(B47=1,D47&lt;&gt;"")</formula>
    </cfRule>
  </conditionalFormatting>
  <conditionalFormatting sqref="F47:I77">
    <cfRule type="expression" dxfId="25" priority="20">
      <formula>$F47=1</formula>
    </cfRule>
  </conditionalFormatting>
  <conditionalFormatting sqref="F47:G77">
    <cfRule type="expression" dxfId="24" priority="19">
      <formula>$F47=7</formula>
    </cfRule>
  </conditionalFormatting>
  <conditionalFormatting sqref="F47:F77">
    <cfRule type="expression" dxfId="23" priority="18">
      <formula>OR(F47=1,H47&lt;&gt;"")</formula>
    </cfRule>
  </conditionalFormatting>
  <conditionalFormatting sqref="J47:M77">
    <cfRule type="expression" dxfId="22" priority="16">
      <formula>$J47=1</formula>
    </cfRule>
  </conditionalFormatting>
  <conditionalFormatting sqref="J47:K77">
    <cfRule type="expression" dxfId="21" priority="15">
      <formula>$J47=7</formula>
    </cfRule>
  </conditionalFormatting>
  <conditionalFormatting sqref="J47:J77">
    <cfRule type="expression" dxfId="20" priority="14">
      <formula>OR(J47=1,L47&lt;&gt;"")</formula>
    </cfRule>
  </conditionalFormatting>
  <conditionalFormatting sqref="N47:Q77">
    <cfRule type="expression" dxfId="19" priority="12">
      <formula>$N47=1</formula>
    </cfRule>
  </conditionalFormatting>
  <conditionalFormatting sqref="N47:O77">
    <cfRule type="expression" dxfId="18" priority="11">
      <formula>$N47=7</formula>
    </cfRule>
  </conditionalFormatting>
  <conditionalFormatting sqref="N47:N77">
    <cfRule type="expression" dxfId="17" priority="10">
      <formula>OR(N47=1,P47&lt;&gt;"")</formula>
    </cfRule>
  </conditionalFormatting>
  <conditionalFormatting sqref="R47:U77">
    <cfRule type="expression" dxfId="16" priority="8">
      <formula>$R47=1</formula>
    </cfRule>
  </conditionalFormatting>
  <conditionalFormatting sqref="R47:S77">
    <cfRule type="expression" dxfId="15" priority="7">
      <formula>$R47=7</formula>
    </cfRule>
  </conditionalFormatting>
  <conditionalFormatting sqref="R47:R77">
    <cfRule type="expression" dxfId="14" priority="6">
      <formula>OR(R47=1,T47&lt;&gt;"")</formula>
    </cfRule>
  </conditionalFormatting>
  <conditionalFormatting sqref="V47:Y77">
    <cfRule type="expression" dxfId="13" priority="4">
      <formula>$V47=1</formula>
    </cfRule>
  </conditionalFormatting>
  <conditionalFormatting sqref="V47:W77">
    <cfRule type="expression" dxfId="12" priority="3">
      <formula>$V47=7</formula>
    </cfRule>
  </conditionalFormatting>
  <conditionalFormatting sqref="V47:V77">
    <cfRule type="expression" dxfId="11" priority="2">
      <formula>OR(V47=1,X47&lt;&gt;"")</formula>
    </cfRule>
  </conditionalFormatting>
  <dataValidations count="1">
    <dataValidation type="list" allowBlank="1" showInputMessage="1" showErrorMessage="1" sqref="D3">
      <formula1>Måneder</formula1>
    </dataValidation>
  </dataValidations>
  <hyperlinks>
    <hyperlink ref="T2:X2" location="'  '!C5" display="Brugerdefinerede mærkedage &gt;&gt;&gt;"/>
  </hyperlinks>
  <printOptions horizontalCentered="1" verticalCentered="1"/>
  <pageMargins left="0.7" right="0.7" top="0.75" bottom="0.75" header="0.3" footer="0.3"/>
  <pageSetup paperSize="9" scale="44" orientation="landscape" r:id="rId1"/>
  <rowBreaks count="1" manualBreakCount="1">
    <brk id="42" min="1" max="2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8" id="{2B60ED35-3147-45DC-828B-BC6EFB0EDDC3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B9:E39 B47:E77</xm:sqref>
        </x14:conditionalFormatting>
        <x14:conditionalFormatting xmlns:xm="http://schemas.microsoft.com/office/excel/2006/main">
          <x14:cfRule type="expression" priority="59" id="{7F567151-F1E9-4E21-955D-FF59F2E3DE29}">
            <xm:f>IF(ISERROR(VLOOKUP($H9,'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F9:I39 F47:I77</xm:sqref>
        </x14:conditionalFormatting>
        <x14:conditionalFormatting xmlns:xm="http://schemas.microsoft.com/office/excel/2006/main">
          <x14:cfRule type="expression" priority="60" id="{61DFA240-3736-4924-8DAB-CC1CABD86835}">
            <xm:f>IF(ISERROR(VLOOKUP($L9,'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J9:M39 J47:M77</xm:sqref>
        </x14:conditionalFormatting>
        <x14:conditionalFormatting xmlns:xm="http://schemas.microsoft.com/office/excel/2006/main">
          <x14:cfRule type="expression" priority="61" id="{ADDBF0E6-A0E9-42E1-9507-BD057B5C5D9D}">
            <xm:f>IF(ISERROR(VLOOKUP($P9,'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N9:Q39 N47:Q77</xm:sqref>
        </x14:conditionalFormatting>
        <x14:conditionalFormatting xmlns:xm="http://schemas.microsoft.com/office/excel/2006/main">
          <x14:cfRule type="expression" priority="62" id="{EED97FC4-62FB-4E8F-82E7-135FEC3C8F46}">
            <xm:f>IF(ISERROR(VLOOKUP($T9,'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R9:U39 R47:U77</xm:sqref>
        </x14:conditionalFormatting>
        <x14:conditionalFormatting xmlns:xm="http://schemas.microsoft.com/office/excel/2006/main">
          <x14:cfRule type="expression" priority="63" id="{71D38FC8-E5DB-4D88-AB74-3EF59014340E}">
            <xm:f>IF(ISERROR(VLOOKUP($X9,'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V9:Y39 V47:Y77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showGridLines="0" showRowColHeaders="0" tabSelected="1" zoomScaleNormal="100" workbookViewId="0">
      <pane ySplit="4" topLeftCell="A5" activePane="bottomLeft" state="frozen"/>
      <selection pane="bottomLeft" activeCell="C5" sqref="C5"/>
    </sheetView>
  </sheetViews>
  <sheetFormatPr defaultColWidth="0" defaultRowHeight="15" x14ac:dyDescent="0.25"/>
  <cols>
    <col min="1" max="2" width="11.28515625" customWidth="1"/>
    <col min="3" max="3" width="25.28515625" customWidth="1"/>
    <col min="4" max="4" width="25.42578125" customWidth="1"/>
    <col min="5" max="5" width="9.140625" customWidth="1"/>
    <col min="6" max="16384" width="9.140625" hidden="1"/>
  </cols>
  <sheetData>
    <row r="1" spans="1:5" x14ac:dyDescent="0.25">
      <c r="A1" s="42" t="s">
        <v>46</v>
      </c>
      <c r="B1" s="42"/>
    </row>
    <row r="3" spans="1:5" x14ac:dyDescent="0.25">
      <c r="C3" s="41" t="s">
        <v>45</v>
      </c>
      <c r="D3" s="41"/>
      <c r="E3" s="25"/>
    </row>
    <row r="4" spans="1:5" x14ac:dyDescent="0.25">
      <c r="C4" s="26" t="s">
        <v>48</v>
      </c>
      <c r="D4" s="26" t="s">
        <v>44</v>
      </c>
    </row>
    <row r="5" spans="1:5" x14ac:dyDescent="0.25">
      <c r="C5" s="27"/>
      <c r="D5" s="34" t="s">
        <v>51</v>
      </c>
    </row>
    <row r="6" spans="1:5" x14ac:dyDescent="0.25">
      <c r="C6" s="27"/>
      <c r="D6" s="34"/>
    </row>
    <row r="7" spans="1:5" x14ac:dyDescent="0.25">
      <c r="C7" s="27"/>
      <c r="D7" s="34"/>
    </row>
    <row r="8" spans="1:5" x14ac:dyDescent="0.25">
      <c r="C8" s="27"/>
      <c r="D8" s="34"/>
    </row>
    <row r="9" spans="1:5" x14ac:dyDescent="0.25">
      <c r="C9" s="27"/>
      <c r="D9" s="34"/>
    </row>
    <row r="10" spans="1:5" x14ac:dyDescent="0.25">
      <c r="C10" s="27"/>
      <c r="D10" s="34"/>
    </row>
    <row r="11" spans="1:5" x14ac:dyDescent="0.25">
      <c r="C11" s="27"/>
      <c r="D11" s="34"/>
    </row>
    <row r="12" spans="1:5" x14ac:dyDescent="0.25">
      <c r="C12" s="27"/>
      <c r="D12" s="34"/>
    </row>
    <row r="13" spans="1:5" x14ac:dyDescent="0.25">
      <c r="C13" s="27"/>
      <c r="D13" s="34"/>
    </row>
    <row r="14" spans="1:5" x14ac:dyDescent="0.25">
      <c r="C14" s="27"/>
      <c r="D14" s="28"/>
    </row>
    <row r="15" spans="1:5" x14ac:dyDescent="0.25">
      <c r="C15" s="27"/>
      <c r="D15" s="28"/>
    </row>
    <row r="16" spans="1:5" x14ac:dyDescent="0.25">
      <c r="A16" s="29" t="s">
        <v>50</v>
      </c>
      <c r="C16" s="27"/>
      <c r="D16" s="28"/>
    </row>
    <row r="17" spans="1:4" x14ac:dyDescent="0.25">
      <c r="A17" s="30" t="s">
        <v>51</v>
      </c>
      <c r="C17" s="27"/>
      <c r="D17" s="28"/>
    </row>
    <row r="18" spans="1:4" x14ac:dyDescent="0.25">
      <c r="A18" s="31" t="s">
        <v>52</v>
      </c>
      <c r="C18" s="27"/>
      <c r="D18" s="28"/>
    </row>
    <row r="19" spans="1:4" x14ac:dyDescent="0.25">
      <c r="A19" s="32" t="s">
        <v>53</v>
      </c>
      <c r="C19" s="27"/>
      <c r="D19" s="28"/>
    </row>
    <row r="20" spans="1:4" x14ac:dyDescent="0.25">
      <c r="A20" s="33" t="s">
        <v>54</v>
      </c>
      <c r="C20" s="27"/>
      <c r="D20" s="28"/>
    </row>
    <row r="21" spans="1:4" x14ac:dyDescent="0.25">
      <c r="C21" s="27"/>
      <c r="D21" s="28"/>
    </row>
    <row r="22" spans="1:4" x14ac:dyDescent="0.25">
      <c r="C22" s="27"/>
      <c r="D22" s="28"/>
    </row>
    <row r="23" spans="1:4" x14ac:dyDescent="0.25">
      <c r="C23" s="27"/>
      <c r="D23" s="28"/>
    </row>
    <row r="24" spans="1:4" x14ac:dyDescent="0.25">
      <c r="C24" s="27"/>
      <c r="D24" s="28"/>
    </row>
    <row r="25" spans="1:4" x14ac:dyDescent="0.25">
      <c r="C25" s="27"/>
      <c r="D25" s="28"/>
    </row>
    <row r="26" spans="1:4" x14ac:dyDescent="0.25">
      <c r="C26" s="27"/>
      <c r="D26" s="28"/>
    </row>
    <row r="27" spans="1:4" x14ac:dyDescent="0.25">
      <c r="C27" s="27"/>
      <c r="D27" s="28"/>
    </row>
    <row r="28" spans="1:4" x14ac:dyDescent="0.25">
      <c r="C28" s="27"/>
      <c r="D28" s="28"/>
    </row>
    <row r="29" spans="1:4" x14ac:dyDescent="0.25">
      <c r="C29" s="27"/>
      <c r="D29" s="28"/>
    </row>
    <row r="30" spans="1:4" x14ac:dyDescent="0.25">
      <c r="C30" s="27"/>
      <c r="D30" s="28"/>
    </row>
    <row r="31" spans="1:4" x14ac:dyDescent="0.25">
      <c r="C31" s="27"/>
      <c r="D31" s="28"/>
    </row>
    <row r="32" spans="1:4" x14ac:dyDescent="0.25">
      <c r="C32" s="27"/>
      <c r="D32" s="28"/>
    </row>
    <row r="33" spans="3:4" x14ac:dyDescent="0.25">
      <c r="C33" s="27"/>
      <c r="D33" s="28"/>
    </row>
    <row r="34" spans="3:4" x14ac:dyDescent="0.25">
      <c r="C34" s="27"/>
      <c r="D34" s="28"/>
    </row>
    <row r="35" spans="3:4" x14ac:dyDescent="0.25">
      <c r="C35" s="27"/>
      <c r="D35" s="28"/>
    </row>
    <row r="36" spans="3:4" x14ac:dyDescent="0.25">
      <c r="C36" s="27"/>
      <c r="D36" s="28"/>
    </row>
    <row r="37" spans="3:4" x14ac:dyDescent="0.25">
      <c r="C37" s="27"/>
      <c r="D37" s="28"/>
    </row>
    <row r="38" spans="3:4" x14ac:dyDescent="0.25">
      <c r="C38" s="27"/>
      <c r="D38" s="28"/>
    </row>
    <row r="39" spans="3:4" x14ac:dyDescent="0.25">
      <c r="C39" s="27"/>
      <c r="D39" s="28"/>
    </row>
    <row r="40" spans="3:4" x14ac:dyDescent="0.25">
      <c r="C40" s="27"/>
      <c r="D40" s="28"/>
    </row>
    <row r="41" spans="3:4" x14ac:dyDescent="0.25">
      <c r="C41" s="27"/>
      <c r="D41" s="28"/>
    </row>
    <row r="42" spans="3:4" x14ac:dyDescent="0.25">
      <c r="C42" s="27"/>
      <c r="D42" s="28"/>
    </row>
    <row r="43" spans="3:4" x14ac:dyDescent="0.25">
      <c r="C43" s="27"/>
      <c r="D43" s="28"/>
    </row>
    <row r="44" spans="3:4" x14ac:dyDescent="0.25">
      <c r="C44" s="27"/>
      <c r="D44" s="28"/>
    </row>
    <row r="45" spans="3:4" x14ac:dyDescent="0.25">
      <c r="C45" s="27"/>
      <c r="D45" s="28"/>
    </row>
    <row r="46" spans="3:4" x14ac:dyDescent="0.25">
      <c r="C46" s="27"/>
      <c r="D46" s="28"/>
    </row>
    <row r="47" spans="3:4" x14ac:dyDescent="0.25">
      <c r="C47" s="27"/>
      <c r="D47" s="28"/>
    </row>
    <row r="48" spans="3:4" x14ac:dyDescent="0.25">
      <c r="C48" s="27"/>
      <c r="D48" s="28"/>
    </row>
    <row r="49" spans="3:4" x14ac:dyDescent="0.25">
      <c r="C49" s="27"/>
      <c r="D49" s="28"/>
    </row>
    <row r="50" spans="3:4" x14ac:dyDescent="0.25">
      <c r="C50" s="27"/>
      <c r="D50" s="28"/>
    </row>
    <row r="51" spans="3:4" x14ac:dyDescent="0.25">
      <c r="C51" s="27"/>
      <c r="D51" s="28"/>
    </row>
    <row r="52" spans="3:4" x14ac:dyDescent="0.25">
      <c r="C52" s="27"/>
      <c r="D52" s="28"/>
    </row>
    <row r="53" spans="3:4" x14ac:dyDescent="0.25">
      <c r="C53" s="27"/>
      <c r="D53" s="28"/>
    </row>
    <row r="54" spans="3:4" x14ac:dyDescent="0.25">
      <c r="C54" s="27"/>
      <c r="D54" s="28"/>
    </row>
    <row r="55" spans="3:4" x14ac:dyDescent="0.25">
      <c r="C55" s="27"/>
      <c r="D55" s="28"/>
    </row>
    <row r="56" spans="3:4" x14ac:dyDescent="0.25">
      <c r="C56" s="27"/>
      <c r="D56" s="28"/>
    </row>
    <row r="57" spans="3:4" x14ac:dyDescent="0.25">
      <c r="C57" s="27"/>
      <c r="D57" s="28"/>
    </row>
    <row r="58" spans="3:4" x14ac:dyDescent="0.25">
      <c r="C58" s="27"/>
      <c r="D58" s="28"/>
    </row>
    <row r="59" spans="3:4" x14ac:dyDescent="0.25">
      <c r="C59" s="27"/>
      <c r="D59" s="28"/>
    </row>
    <row r="60" spans="3:4" x14ac:dyDescent="0.25">
      <c r="C60" s="27"/>
      <c r="D60" s="28"/>
    </row>
    <row r="61" spans="3:4" x14ac:dyDescent="0.25">
      <c r="C61" s="27"/>
      <c r="D61" s="28"/>
    </row>
    <row r="62" spans="3:4" x14ac:dyDescent="0.25">
      <c r="C62" s="27"/>
      <c r="D62" s="28"/>
    </row>
    <row r="63" spans="3:4" x14ac:dyDescent="0.25">
      <c r="C63" s="27"/>
      <c r="D63" s="28"/>
    </row>
    <row r="64" spans="3:4" x14ac:dyDescent="0.25">
      <c r="C64" s="27"/>
      <c r="D64" s="28"/>
    </row>
    <row r="65" spans="3:4" x14ac:dyDescent="0.25">
      <c r="C65" s="27"/>
      <c r="D65" s="28"/>
    </row>
    <row r="66" spans="3:4" x14ac:dyDescent="0.25">
      <c r="C66" s="27"/>
      <c r="D66" s="28"/>
    </row>
    <row r="67" spans="3:4" x14ac:dyDescent="0.25">
      <c r="C67" s="27"/>
      <c r="D67" s="28"/>
    </row>
    <row r="68" spans="3:4" x14ac:dyDescent="0.25">
      <c r="C68" s="27"/>
      <c r="D68" s="28"/>
    </row>
    <row r="69" spans="3:4" x14ac:dyDescent="0.25">
      <c r="C69" s="27"/>
      <c r="D69" s="28"/>
    </row>
    <row r="70" spans="3:4" x14ac:dyDescent="0.25">
      <c r="C70" s="27"/>
      <c r="D70" s="28"/>
    </row>
    <row r="71" spans="3:4" x14ac:dyDescent="0.25">
      <c r="C71" s="27"/>
      <c r="D71" s="28"/>
    </row>
    <row r="72" spans="3:4" x14ac:dyDescent="0.25">
      <c r="C72" s="27"/>
      <c r="D72" s="28"/>
    </row>
    <row r="73" spans="3:4" x14ac:dyDescent="0.25">
      <c r="C73" s="27"/>
      <c r="D73" s="28"/>
    </row>
    <row r="74" spans="3:4" x14ac:dyDescent="0.25">
      <c r="C74" s="27"/>
      <c r="D74" s="28"/>
    </row>
    <row r="75" spans="3:4" x14ac:dyDescent="0.25">
      <c r="C75" s="27"/>
      <c r="D75" s="28"/>
    </row>
    <row r="76" spans="3:4" x14ac:dyDescent="0.25">
      <c r="C76" s="27"/>
      <c r="D76" s="28"/>
    </row>
    <row r="77" spans="3:4" x14ac:dyDescent="0.25">
      <c r="C77" s="27"/>
      <c r="D77" s="28"/>
    </row>
    <row r="78" spans="3:4" x14ac:dyDescent="0.25">
      <c r="C78" s="27"/>
      <c r="D78" s="28"/>
    </row>
    <row r="79" spans="3:4" x14ac:dyDescent="0.25">
      <c r="C79" s="27"/>
      <c r="D79" s="28"/>
    </row>
    <row r="80" spans="3:4" x14ac:dyDescent="0.25">
      <c r="C80" s="27"/>
      <c r="D80" s="28"/>
    </row>
    <row r="81" spans="3:4" x14ac:dyDescent="0.25">
      <c r="C81" s="27"/>
      <c r="D81" s="28"/>
    </row>
    <row r="82" spans="3:4" x14ac:dyDescent="0.25">
      <c r="C82" s="27"/>
      <c r="D82" s="28"/>
    </row>
    <row r="83" spans="3:4" x14ac:dyDescent="0.25">
      <c r="C83" s="27"/>
      <c r="D83" s="28"/>
    </row>
    <row r="84" spans="3:4" x14ac:dyDescent="0.25">
      <c r="C84" s="27"/>
      <c r="D84" s="28"/>
    </row>
    <row r="85" spans="3:4" x14ac:dyDescent="0.25">
      <c r="C85" s="27"/>
      <c r="D85" s="28"/>
    </row>
    <row r="86" spans="3:4" x14ac:dyDescent="0.25">
      <c r="C86" s="27"/>
      <c r="D86" s="28"/>
    </row>
    <row r="87" spans="3:4" x14ac:dyDescent="0.25">
      <c r="C87" s="27"/>
      <c r="D87" s="28"/>
    </row>
    <row r="88" spans="3:4" x14ac:dyDescent="0.25">
      <c r="C88" s="27"/>
      <c r="D88" s="28"/>
    </row>
    <row r="89" spans="3:4" x14ac:dyDescent="0.25">
      <c r="C89" s="27"/>
      <c r="D89" s="28"/>
    </row>
    <row r="90" spans="3:4" x14ac:dyDescent="0.25">
      <c r="C90" s="27"/>
      <c r="D90" s="28"/>
    </row>
    <row r="91" spans="3:4" x14ac:dyDescent="0.25">
      <c r="C91" s="27"/>
      <c r="D91" s="28"/>
    </row>
    <row r="92" spans="3:4" x14ac:dyDescent="0.25">
      <c r="C92" s="27"/>
      <c r="D92" s="28"/>
    </row>
    <row r="93" spans="3:4" x14ac:dyDescent="0.25">
      <c r="C93" s="27"/>
      <c r="D93" s="28"/>
    </row>
    <row r="94" spans="3:4" x14ac:dyDescent="0.25">
      <c r="C94" s="27"/>
      <c r="D94" s="28"/>
    </row>
    <row r="95" spans="3:4" x14ac:dyDescent="0.25">
      <c r="C95" s="27"/>
      <c r="D95" s="28"/>
    </row>
    <row r="96" spans="3:4" x14ac:dyDescent="0.25">
      <c r="C96" s="27"/>
      <c r="D96" s="28"/>
    </row>
    <row r="97" spans="3:4" x14ac:dyDescent="0.25">
      <c r="C97" s="27"/>
      <c r="D97" s="28"/>
    </row>
    <row r="98" spans="3:4" x14ac:dyDescent="0.25">
      <c r="C98" s="27"/>
      <c r="D98" s="28"/>
    </row>
    <row r="99" spans="3:4" x14ac:dyDescent="0.25">
      <c r="C99" s="27"/>
      <c r="D99" s="28"/>
    </row>
    <row r="100" spans="3:4" x14ac:dyDescent="0.25">
      <c r="C100" s="27"/>
      <c r="D100" s="28"/>
    </row>
    <row r="101" spans="3:4" x14ac:dyDescent="0.25">
      <c r="C101" s="27"/>
      <c r="D101" s="28"/>
    </row>
    <row r="102" spans="3:4" x14ac:dyDescent="0.25">
      <c r="C102" s="27"/>
      <c r="D102" s="28"/>
    </row>
    <row r="103" spans="3:4" x14ac:dyDescent="0.25">
      <c r="C103" s="27"/>
      <c r="D103" s="28"/>
    </row>
    <row r="104" spans="3:4" x14ac:dyDescent="0.25">
      <c r="C104" s="27"/>
      <c r="D104" s="28"/>
    </row>
    <row r="105" spans="3:4" x14ac:dyDescent="0.25">
      <c r="C105" s="27"/>
      <c r="D105" s="28"/>
    </row>
    <row r="106" spans="3:4" x14ac:dyDescent="0.25">
      <c r="C106" s="27"/>
      <c r="D106" s="28"/>
    </row>
    <row r="107" spans="3:4" x14ac:dyDescent="0.25">
      <c r="C107" s="27"/>
      <c r="D107" s="28"/>
    </row>
    <row r="108" spans="3:4" x14ac:dyDescent="0.25">
      <c r="C108" s="27"/>
      <c r="D108" s="28"/>
    </row>
    <row r="109" spans="3:4" x14ac:dyDescent="0.25">
      <c r="C109" s="27"/>
      <c r="D109" s="28"/>
    </row>
    <row r="110" spans="3:4" x14ac:dyDescent="0.25">
      <c r="C110" s="27"/>
      <c r="D110" s="28"/>
    </row>
    <row r="111" spans="3:4" x14ac:dyDescent="0.25">
      <c r="C111" s="27"/>
      <c r="D111" s="28"/>
    </row>
    <row r="112" spans="3:4" x14ac:dyDescent="0.25">
      <c r="C112" s="27"/>
      <c r="D112" s="28"/>
    </row>
    <row r="113" spans="3:4" x14ac:dyDescent="0.25">
      <c r="C113" s="27"/>
      <c r="D113" s="28"/>
    </row>
    <row r="114" spans="3:4" x14ac:dyDescent="0.25">
      <c r="C114" s="27"/>
      <c r="D114" s="28"/>
    </row>
    <row r="115" spans="3:4" x14ac:dyDescent="0.25">
      <c r="C115" s="27"/>
      <c r="D115" s="28"/>
    </row>
    <row r="116" spans="3:4" x14ac:dyDescent="0.25">
      <c r="C116" s="27"/>
      <c r="D116" s="28"/>
    </row>
    <row r="117" spans="3:4" x14ac:dyDescent="0.25">
      <c r="C117" s="27"/>
      <c r="D117" s="28"/>
    </row>
    <row r="118" spans="3:4" x14ac:dyDescent="0.25">
      <c r="C118" s="27"/>
      <c r="D118" s="28"/>
    </row>
    <row r="119" spans="3:4" x14ac:dyDescent="0.25">
      <c r="C119" s="27"/>
      <c r="D119" s="28"/>
    </row>
    <row r="120" spans="3:4" x14ac:dyDescent="0.25">
      <c r="C120" s="27"/>
      <c r="D120" s="28"/>
    </row>
    <row r="121" spans="3:4" x14ac:dyDescent="0.25">
      <c r="C121" s="27"/>
      <c r="D121" s="28"/>
    </row>
    <row r="122" spans="3:4" x14ac:dyDescent="0.25">
      <c r="C122" s="27"/>
      <c r="D122" s="28"/>
    </row>
    <row r="123" spans="3:4" x14ac:dyDescent="0.25">
      <c r="C123" s="27"/>
      <c r="D123" s="28"/>
    </row>
    <row r="124" spans="3:4" x14ac:dyDescent="0.25">
      <c r="C124" s="27"/>
      <c r="D124" s="28"/>
    </row>
    <row r="125" spans="3:4" x14ac:dyDescent="0.25">
      <c r="C125" s="27"/>
      <c r="D125" s="28"/>
    </row>
    <row r="126" spans="3:4" x14ac:dyDescent="0.25">
      <c r="C126" s="27"/>
      <c r="D126" s="28"/>
    </row>
    <row r="127" spans="3:4" x14ac:dyDescent="0.25">
      <c r="C127" s="27"/>
      <c r="D127" s="28"/>
    </row>
    <row r="128" spans="3:4" x14ac:dyDescent="0.25">
      <c r="C128" s="27"/>
      <c r="D128" s="28"/>
    </row>
    <row r="129" spans="3:4" x14ac:dyDescent="0.25">
      <c r="C129" s="27"/>
      <c r="D129" s="28"/>
    </row>
    <row r="130" spans="3:4" x14ac:dyDescent="0.25">
      <c r="C130" s="27"/>
      <c r="D130" s="28"/>
    </row>
    <row r="131" spans="3:4" x14ac:dyDescent="0.25">
      <c r="C131" s="27"/>
      <c r="D131" s="28"/>
    </row>
    <row r="132" spans="3:4" x14ac:dyDescent="0.25">
      <c r="C132" s="27"/>
      <c r="D132" s="28"/>
    </row>
    <row r="133" spans="3:4" x14ac:dyDescent="0.25">
      <c r="C133" s="27"/>
      <c r="D133" s="28"/>
    </row>
    <row r="134" spans="3:4" x14ac:dyDescent="0.25">
      <c r="C134" s="27"/>
      <c r="D134" s="28"/>
    </row>
    <row r="135" spans="3:4" x14ac:dyDescent="0.25">
      <c r="C135" s="27"/>
      <c r="D135" s="28"/>
    </row>
    <row r="136" spans="3:4" x14ac:dyDescent="0.25">
      <c r="C136" s="27"/>
      <c r="D136" s="28"/>
    </row>
    <row r="137" spans="3:4" x14ac:dyDescent="0.25">
      <c r="C137" s="27"/>
      <c r="D137" s="28"/>
    </row>
    <row r="138" spans="3:4" x14ac:dyDescent="0.25">
      <c r="C138" s="27"/>
      <c r="D138" s="28"/>
    </row>
    <row r="139" spans="3:4" x14ac:dyDescent="0.25">
      <c r="C139" s="27"/>
      <c r="D139" s="28"/>
    </row>
    <row r="140" spans="3:4" x14ac:dyDescent="0.25">
      <c r="C140" s="27"/>
      <c r="D140" s="28"/>
    </row>
    <row r="141" spans="3:4" x14ac:dyDescent="0.25">
      <c r="C141" s="27"/>
      <c r="D141" s="28"/>
    </row>
    <row r="142" spans="3:4" x14ac:dyDescent="0.25">
      <c r="C142" s="27"/>
      <c r="D142" s="28"/>
    </row>
    <row r="143" spans="3:4" x14ac:dyDescent="0.25">
      <c r="C143" s="27"/>
      <c r="D143" s="28"/>
    </row>
    <row r="144" spans="3:4" x14ac:dyDescent="0.25">
      <c r="C144" s="27"/>
      <c r="D144" s="28"/>
    </row>
    <row r="145" spans="3:4" x14ac:dyDescent="0.25">
      <c r="C145" s="27"/>
      <c r="D145" s="28"/>
    </row>
    <row r="146" spans="3:4" x14ac:dyDescent="0.25">
      <c r="C146" s="27"/>
      <c r="D146" s="28"/>
    </row>
    <row r="147" spans="3:4" x14ac:dyDescent="0.25">
      <c r="C147" s="27"/>
      <c r="D147" s="28"/>
    </row>
    <row r="148" spans="3:4" x14ac:dyDescent="0.25">
      <c r="C148" s="27"/>
      <c r="D148" s="28"/>
    </row>
    <row r="149" spans="3:4" x14ac:dyDescent="0.25">
      <c r="C149" s="27"/>
      <c r="D149" s="28"/>
    </row>
    <row r="150" spans="3:4" x14ac:dyDescent="0.25">
      <c r="C150" s="27"/>
      <c r="D150" s="28"/>
    </row>
    <row r="151" spans="3:4" x14ac:dyDescent="0.25">
      <c r="C151" s="27"/>
      <c r="D151" s="28"/>
    </row>
    <row r="152" spans="3:4" x14ac:dyDescent="0.25">
      <c r="C152" s="27"/>
      <c r="D152" s="28"/>
    </row>
    <row r="153" spans="3:4" x14ac:dyDescent="0.25">
      <c r="C153" s="27"/>
      <c r="D153" s="28"/>
    </row>
    <row r="154" spans="3:4" x14ac:dyDescent="0.25">
      <c r="C154" s="27"/>
      <c r="D154" s="28"/>
    </row>
    <row r="155" spans="3:4" x14ac:dyDescent="0.25">
      <c r="C155" s="27"/>
      <c r="D155" s="28"/>
    </row>
    <row r="156" spans="3:4" x14ac:dyDescent="0.25">
      <c r="C156" s="27"/>
      <c r="D156" s="28"/>
    </row>
    <row r="157" spans="3:4" x14ac:dyDescent="0.25">
      <c r="C157" s="27"/>
      <c r="D157" s="28"/>
    </row>
    <row r="158" spans="3:4" x14ac:dyDescent="0.25">
      <c r="C158" s="27"/>
      <c r="D158" s="28"/>
    </row>
    <row r="159" spans="3:4" x14ac:dyDescent="0.25">
      <c r="C159" s="27"/>
      <c r="D159" s="28"/>
    </row>
    <row r="160" spans="3:4" x14ac:dyDescent="0.25">
      <c r="C160" s="27"/>
      <c r="D160" s="28"/>
    </row>
    <row r="161" spans="3:4" x14ac:dyDescent="0.25">
      <c r="C161" s="27"/>
      <c r="D161" s="28"/>
    </row>
    <row r="162" spans="3:4" x14ac:dyDescent="0.25">
      <c r="C162" s="27"/>
      <c r="D162" s="28"/>
    </row>
    <row r="163" spans="3:4" x14ac:dyDescent="0.25">
      <c r="C163" s="27"/>
      <c r="D163" s="28"/>
    </row>
    <row r="164" spans="3:4" x14ac:dyDescent="0.25">
      <c r="C164" s="27"/>
      <c r="D164" s="28"/>
    </row>
    <row r="165" spans="3:4" x14ac:dyDescent="0.25">
      <c r="C165" s="27"/>
      <c r="D165" s="28"/>
    </row>
    <row r="166" spans="3:4" x14ac:dyDescent="0.25">
      <c r="C166" s="27"/>
      <c r="D166" s="28"/>
    </row>
    <row r="167" spans="3:4" x14ac:dyDescent="0.25">
      <c r="C167" s="27"/>
      <c r="D167" s="28"/>
    </row>
    <row r="168" spans="3:4" x14ac:dyDescent="0.25">
      <c r="C168" s="27"/>
      <c r="D168" s="28"/>
    </row>
    <row r="169" spans="3:4" x14ac:dyDescent="0.25">
      <c r="C169" s="27"/>
      <c r="D169" s="28"/>
    </row>
    <row r="170" spans="3:4" x14ac:dyDescent="0.25">
      <c r="C170" s="27"/>
      <c r="D170" s="28"/>
    </row>
    <row r="171" spans="3:4" x14ac:dyDescent="0.25">
      <c r="C171" s="27"/>
      <c r="D171" s="28"/>
    </row>
    <row r="172" spans="3:4" x14ac:dyDescent="0.25">
      <c r="C172" s="27"/>
      <c r="D172" s="28"/>
    </row>
    <row r="173" spans="3:4" x14ac:dyDescent="0.25">
      <c r="C173" s="27"/>
      <c r="D173" s="28"/>
    </row>
    <row r="174" spans="3:4" x14ac:dyDescent="0.25">
      <c r="C174" s="27"/>
      <c r="D174" s="28"/>
    </row>
    <row r="175" spans="3:4" x14ac:dyDescent="0.25">
      <c r="C175" s="27"/>
      <c r="D175" s="28"/>
    </row>
    <row r="176" spans="3:4" x14ac:dyDescent="0.25">
      <c r="C176" s="27"/>
      <c r="D176" s="28"/>
    </row>
    <row r="177" spans="3:4" x14ac:dyDescent="0.25">
      <c r="C177" s="27"/>
      <c r="D177" s="28"/>
    </row>
    <row r="178" spans="3:4" x14ac:dyDescent="0.25">
      <c r="C178" s="27"/>
      <c r="D178" s="28"/>
    </row>
    <row r="179" spans="3:4" x14ac:dyDescent="0.25">
      <c r="C179" s="27"/>
      <c r="D179" s="28"/>
    </row>
    <row r="180" spans="3:4" x14ac:dyDescent="0.25">
      <c r="C180" s="27"/>
      <c r="D180" s="28"/>
    </row>
    <row r="181" spans="3:4" x14ac:dyDescent="0.25">
      <c r="C181" s="27"/>
      <c r="D181" s="28"/>
    </row>
    <row r="182" spans="3:4" x14ac:dyDescent="0.25">
      <c r="C182" s="27"/>
      <c r="D182" s="28"/>
    </row>
    <row r="183" spans="3:4" x14ac:dyDescent="0.25">
      <c r="C183" s="27"/>
      <c r="D183" s="28"/>
    </row>
    <row r="184" spans="3:4" x14ac:dyDescent="0.25">
      <c r="C184" s="27"/>
      <c r="D184" s="28"/>
    </row>
    <row r="185" spans="3:4" x14ac:dyDescent="0.25">
      <c r="C185" s="27"/>
      <c r="D185" s="28"/>
    </row>
    <row r="186" spans="3:4" x14ac:dyDescent="0.25">
      <c r="C186" s="27"/>
      <c r="D186" s="28"/>
    </row>
    <row r="187" spans="3:4" x14ac:dyDescent="0.25">
      <c r="C187" s="27"/>
      <c r="D187" s="28"/>
    </row>
    <row r="188" spans="3:4" x14ac:dyDescent="0.25">
      <c r="C188" s="27"/>
      <c r="D188" s="28"/>
    </row>
    <row r="189" spans="3:4" x14ac:dyDescent="0.25">
      <c r="C189" s="27"/>
      <c r="D189" s="28"/>
    </row>
    <row r="190" spans="3:4" x14ac:dyDescent="0.25">
      <c r="C190" s="27"/>
      <c r="D190" s="28"/>
    </row>
    <row r="191" spans="3:4" x14ac:dyDescent="0.25">
      <c r="C191" s="27"/>
      <c r="D191" s="28"/>
    </row>
    <row r="192" spans="3:4" x14ac:dyDescent="0.25">
      <c r="C192" s="27"/>
      <c r="D192" s="28"/>
    </row>
    <row r="193" spans="3:4" x14ac:dyDescent="0.25">
      <c r="C193" s="27"/>
      <c r="D193" s="28"/>
    </row>
    <row r="194" spans="3:4" x14ac:dyDescent="0.25">
      <c r="C194" s="27"/>
      <c r="D194" s="28"/>
    </row>
    <row r="195" spans="3:4" x14ac:dyDescent="0.25">
      <c r="C195" s="27"/>
      <c r="D195" s="28"/>
    </row>
    <row r="196" spans="3:4" x14ac:dyDescent="0.25">
      <c r="C196" s="27"/>
      <c r="D196" s="28"/>
    </row>
    <row r="197" spans="3:4" x14ac:dyDescent="0.25">
      <c r="C197" s="27"/>
      <c r="D197" s="28"/>
    </row>
    <row r="198" spans="3:4" x14ac:dyDescent="0.25">
      <c r="C198" s="27"/>
      <c r="D198" s="28"/>
    </row>
    <row r="199" spans="3:4" x14ac:dyDescent="0.25">
      <c r="C199" s="27"/>
      <c r="D199" s="28"/>
    </row>
    <row r="200" spans="3:4" x14ac:dyDescent="0.25">
      <c r="C200" s="27"/>
      <c r="D200" s="28"/>
    </row>
    <row r="201" spans="3:4" x14ac:dyDescent="0.25">
      <c r="C201" s="27"/>
      <c r="D201" s="28"/>
    </row>
    <row r="202" spans="3:4" x14ac:dyDescent="0.25">
      <c r="C202" s="27"/>
      <c r="D202" s="28"/>
    </row>
    <row r="203" spans="3:4" x14ac:dyDescent="0.25">
      <c r="C203" s="27"/>
      <c r="D203" s="28"/>
    </row>
    <row r="204" spans="3:4" x14ac:dyDescent="0.25">
      <c r="C204" s="27"/>
      <c r="D204" s="28"/>
    </row>
    <row r="205" spans="3:4" x14ac:dyDescent="0.25">
      <c r="C205" s="27"/>
      <c r="D205" s="28"/>
    </row>
    <row r="206" spans="3:4" x14ac:dyDescent="0.25">
      <c r="C206" s="27"/>
      <c r="D206" s="28"/>
    </row>
    <row r="207" spans="3:4" x14ac:dyDescent="0.25">
      <c r="C207" s="27"/>
      <c r="D207" s="28"/>
    </row>
    <row r="208" spans="3:4" x14ac:dyDescent="0.25">
      <c r="C208" s="27"/>
      <c r="D208" s="28"/>
    </row>
    <row r="209" spans="3:4" x14ac:dyDescent="0.25">
      <c r="C209" s="27"/>
      <c r="D209" s="28"/>
    </row>
    <row r="210" spans="3:4" x14ac:dyDescent="0.25">
      <c r="C210" s="27"/>
      <c r="D210" s="28"/>
    </row>
    <row r="211" spans="3:4" x14ac:dyDescent="0.25">
      <c r="C211" s="27"/>
      <c r="D211" s="28"/>
    </row>
    <row r="212" spans="3:4" x14ac:dyDescent="0.25">
      <c r="C212" s="27"/>
      <c r="D212" s="28"/>
    </row>
    <row r="213" spans="3:4" x14ac:dyDescent="0.25">
      <c r="C213" s="27"/>
      <c r="D213" s="28"/>
    </row>
    <row r="214" spans="3:4" x14ac:dyDescent="0.25">
      <c r="C214" s="27"/>
      <c r="D214" s="28"/>
    </row>
    <row r="215" spans="3:4" x14ac:dyDescent="0.25">
      <c r="C215" s="27"/>
      <c r="D215" s="28"/>
    </row>
    <row r="216" spans="3:4" x14ac:dyDescent="0.25">
      <c r="C216" s="27"/>
      <c r="D216" s="28"/>
    </row>
    <row r="217" spans="3:4" x14ac:dyDescent="0.25">
      <c r="C217" s="27"/>
      <c r="D217" s="28"/>
    </row>
    <row r="218" spans="3:4" x14ac:dyDescent="0.25">
      <c r="C218" s="27"/>
      <c r="D218" s="28"/>
    </row>
    <row r="219" spans="3:4" x14ac:dyDescent="0.25">
      <c r="C219" s="27"/>
      <c r="D219" s="28"/>
    </row>
    <row r="220" spans="3:4" x14ac:dyDescent="0.25">
      <c r="C220" s="27"/>
      <c r="D220" s="28"/>
    </row>
    <row r="221" spans="3:4" x14ac:dyDescent="0.25">
      <c r="C221" s="27"/>
      <c r="D221" s="28"/>
    </row>
    <row r="222" spans="3:4" x14ac:dyDescent="0.25">
      <c r="C222" s="27"/>
      <c r="D222" s="28"/>
    </row>
    <row r="223" spans="3:4" x14ac:dyDescent="0.25">
      <c r="C223" s="27"/>
      <c r="D223" s="28"/>
    </row>
    <row r="224" spans="3:4" x14ac:dyDescent="0.25">
      <c r="C224" s="27"/>
      <c r="D224" s="28"/>
    </row>
    <row r="225" spans="3:4" x14ac:dyDescent="0.25">
      <c r="C225" s="27"/>
      <c r="D225" s="28"/>
    </row>
    <row r="226" spans="3:4" x14ac:dyDescent="0.25">
      <c r="C226" s="27"/>
      <c r="D226" s="28"/>
    </row>
    <row r="227" spans="3:4" x14ac:dyDescent="0.25">
      <c r="C227" s="27"/>
      <c r="D227" s="28"/>
    </row>
    <row r="228" spans="3:4" x14ac:dyDescent="0.25">
      <c r="C228" s="27"/>
      <c r="D228" s="28"/>
    </row>
    <row r="229" spans="3:4" x14ac:dyDescent="0.25">
      <c r="C229" s="27"/>
      <c r="D229" s="28"/>
    </row>
    <row r="230" spans="3:4" x14ac:dyDescent="0.25">
      <c r="C230" s="27"/>
      <c r="D230" s="28"/>
    </row>
    <row r="231" spans="3:4" x14ac:dyDescent="0.25">
      <c r="C231" s="27"/>
      <c r="D231" s="28"/>
    </row>
    <row r="232" spans="3:4" x14ac:dyDescent="0.25">
      <c r="C232" s="27"/>
      <c r="D232" s="28"/>
    </row>
    <row r="233" spans="3:4" x14ac:dyDescent="0.25">
      <c r="C233" s="27"/>
      <c r="D233" s="28"/>
    </row>
    <row r="234" spans="3:4" x14ac:dyDescent="0.25">
      <c r="C234" s="27"/>
      <c r="D234" s="28"/>
    </row>
    <row r="235" spans="3:4" x14ac:dyDescent="0.25">
      <c r="C235" s="27"/>
      <c r="D235" s="28"/>
    </row>
    <row r="236" spans="3:4" x14ac:dyDescent="0.25">
      <c r="C236" s="27"/>
      <c r="D236" s="28"/>
    </row>
    <row r="237" spans="3:4" x14ac:dyDescent="0.25">
      <c r="C237" s="27"/>
      <c r="D237" s="28"/>
    </row>
    <row r="238" spans="3:4" x14ac:dyDescent="0.25">
      <c r="C238" s="27"/>
      <c r="D238" s="28"/>
    </row>
    <row r="239" spans="3:4" x14ac:dyDescent="0.25">
      <c r="C239" s="27"/>
      <c r="D239" s="28"/>
    </row>
    <row r="240" spans="3:4" x14ac:dyDescent="0.25">
      <c r="C240" s="27"/>
      <c r="D240" s="28"/>
    </row>
    <row r="241" spans="3:4" x14ac:dyDescent="0.25">
      <c r="C241" s="27"/>
      <c r="D241" s="28"/>
    </row>
    <row r="242" spans="3:4" x14ac:dyDescent="0.25">
      <c r="C242" s="27"/>
      <c r="D242" s="28"/>
    </row>
    <row r="243" spans="3:4" x14ac:dyDescent="0.25">
      <c r="C243" s="27"/>
      <c r="D243" s="28"/>
    </row>
    <row r="244" spans="3:4" x14ac:dyDescent="0.25">
      <c r="C244" s="27"/>
      <c r="D244" s="28"/>
    </row>
    <row r="245" spans="3:4" x14ac:dyDescent="0.25">
      <c r="C245" s="27"/>
      <c r="D245" s="28"/>
    </row>
    <row r="246" spans="3:4" x14ac:dyDescent="0.25">
      <c r="C246" s="27"/>
      <c r="D246" s="28"/>
    </row>
    <row r="247" spans="3:4" x14ac:dyDescent="0.25">
      <c r="C247" s="27"/>
      <c r="D247" s="28"/>
    </row>
    <row r="248" spans="3:4" x14ac:dyDescent="0.25">
      <c r="C248" s="27"/>
      <c r="D248" s="28"/>
    </row>
    <row r="249" spans="3:4" x14ac:dyDescent="0.25">
      <c r="C249" s="27"/>
      <c r="D249" s="28"/>
    </row>
    <row r="250" spans="3:4" x14ac:dyDescent="0.25">
      <c r="C250" s="27"/>
      <c r="D250" s="28"/>
    </row>
    <row r="251" spans="3:4" x14ac:dyDescent="0.25">
      <c r="C251" s="27"/>
      <c r="D251" s="28"/>
    </row>
    <row r="252" spans="3:4" x14ac:dyDescent="0.25">
      <c r="C252" s="27"/>
      <c r="D252" s="28"/>
    </row>
    <row r="253" spans="3:4" x14ac:dyDescent="0.25">
      <c r="C253" s="27"/>
      <c r="D253" s="28"/>
    </row>
    <row r="254" spans="3:4" x14ac:dyDescent="0.25">
      <c r="C254" s="27"/>
      <c r="D254" s="28"/>
    </row>
    <row r="255" spans="3:4" x14ac:dyDescent="0.25">
      <c r="C255" s="27"/>
      <c r="D255" s="28"/>
    </row>
    <row r="256" spans="3:4" x14ac:dyDescent="0.25">
      <c r="C256" s="27"/>
      <c r="D256" s="28"/>
    </row>
    <row r="257" spans="3:4" x14ac:dyDescent="0.25">
      <c r="C257" s="27"/>
      <c r="D257" s="28"/>
    </row>
    <row r="258" spans="3:4" x14ac:dyDescent="0.25">
      <c r="C258" s="27"/>
      <c r="D258" s="28"/>
    </row>
    <row r="259" spans="3:4" x14ac:dyDescent="0.25">
      <c r="C259" s="27"/>
      <c r="D259" s="28"/>
    </row>
    <row r="260" spans="3:4" x14ac:dyDescent="0.25">
      <c r="C260" s="27"/>
      <c r="D260" s="28"/>
    </row>
    <row r="261" spans="3:4" x14ac:dyDescent="0.25">
      <c r="C261" s="27"/>
      <c r="D261" s="28"/>
    </row>
    <row r="262" spans="3:4" x14ac:dyDescent="0.25">
      <c r="C262" s="27"/>
      <c r="D262" s="28"/>
    </row>
    <row r="263" spans="3:4" x14ac:dyDescent="0.25">
      <c r="C263" s="27"/>
      <c r="D263" s="28"/>
    </row>
    <row r="264" spans="3:4" x14ac:dyDescent="0.25">
      <c r="C264" s="27"/>
      <c r="D264" s="28"/>
    </row>
    <row r="265" spans="3:4" x14ac:dyDescent="0.25">
      <c r="C265" s="27"/>
      <c r="D265" s="28"/>
    </row>
    <row r="266" spans="3:4" x14ac:dyDescent="0.25">
      <c r="C266" s="27"/>
      <c r="D266" s="28"/>
    </row>
    <row r="267" spans="3:4" x14ac:dyDescent="0.25">
      <c r="C267" s="27"/>
      <c r="D267" s="28"/>
    </row>
    <row r="268" spans="3:4" x14ac:dyDescent="0.25">
      <c r="C268" s="27"/>
      <c r="D268" s="28"/>
    </row>
    <row r="269" spans="3:4" x14ac:dyDescent="0.25">
      <c r="C269" s="27"/>
      <c r="D269" s="28"/>
    </row>
    <row r="270" spans="3:4" x14ac:dyDescent="0.25">
      <c r="C270" s="27"/>
      <c r="D270" s="28"/>
    </row>
    <row r="271" spans="3:4" x14ac:dyDescent="0.25">
      <c r="C271" s="27"/>
      <c r="D271" s="28"/>
    </row>
    <row r="272" spans="3:4" x14ac:dyDescent="0.25">
      <c r="C272" s="27"/>
      <c r="D272" s="28"/>
    </row>
    <row r="273" spans="3:4" x14ac:dyDescent="0.25">
      <c r="C273" s="27"/>
      <c r="D273" s="28"/>
    </row>
    <row r="274" spans="3:4" x14ac:dyDescent="0.25">
      <c r="C274" s="27"/>
      <c r="D274" s="28"/>
    </row>
    <row r="275" spans="3:4" x14ac:dyDescent="0.25">
      <c r="C275" s="27"/>
      <c r="D275" s="28"/>
    </row>
    <row r="276" spans="3:4" x14ac:dyDescent="0.25">
      <c r="C276" s="27"/>
      <c r="D276" s="28"/>
    </row>
    <row r="277" spans="3:4" x14ac:dyDescent="0.25">
      <c r="C277" s="27"/>
      <c r="D277" s="28"/>
    </row>
    <row r="278" spans="3:4" x14ac:dyDescent="0.25">
      <c r="C278" s="27"/>
      <c r="D278" s="28"/>
    </row>
    <row r="279" spans="3:4" x14ac:dyDescent="0.25">
      <c r="C279" s="27"/>
      <c r="D279" s="28"/>
    </row>
    <row r="280" spans="3:4" x14ac:dyDescent="0.25">
      <c r="C280" s="27"/>
      <c r="D280" s="28"/>
    </row>
    <row r="281" spans="3:4" x14ac:dyDescent="0.25">
      <c r="C281" s="27"/>
      <c r="D281" s="28"/>
    </row>
    <row r="282" spans="3:4" x14ac:dyDescent="0.25">
      <c r="C282" s="27"/>
      <c r="D282" s="28"/>
    </row>
    <row r="283" spans="3:4" x14ac:dyDescent="0.25">
      <c r="C283" s="27"/>
      <c r="D283" s="28"/>
    </row>
    <row r="284" spans="3:4" x14ac:dyDescent="0.25">
      <c r="C284" s="27"/>
      <c r="D284" s="28"/>
    </row>
    <row r="285" spans="3:4" x14ac:dyDescent="0.25">
      <c r="C285" s="27"/>
      <c r="D285" s="28"/>
    </row>
    <row r="286" spans="3:4" x14ac:dyDescent="0.25">
      <c r="C286" s="27"/>
      <c r="D286" s="28"/>
    </row>
    <row r="287" spans="3:4" x14ac:dyDescent="0.25">
      <c r="C287" s="27"/>
      <c r="D287" s="28"/>
    </row>
    <row r="288" spans="3:4" x14ac:dyDescent="0.25">
      <c r="C288" s="27"/>
      <c r="D288" s="28"/>
    </row>
    <row r="289" spans="3:4" x14ac:dyDescent="0.25">
      <c r="C289" s="27"/>
      <c r="D289" s="28"/>
    </row>
    <row r="290" spans="3:4" x14ac:dyDescent="0.25">
      <c r="C290" s="27"/>
      <c r="D290" s="28"/>
    </row>
    <row r="291" spans="3:4" x14ac:dyDescent="0.25">
      <c r="C291" s="27"/>
      <c r="D291" s="28"/>
    </row>
    <row r="292" spans="3:4" x14ac:dyDescent="0.25">
      <c r="C292" s="27"/>
      <c r="D292" s="28"/>
    </row>
    <row r="293" spans="3:4" x14ac:dyDescent="0.25">
      <c r="C293" s="27"/>
      <c r="D293" s="28"/>
    </row>
    <row r="294" spans="3:4" x14ac:dyDescent="0.25">
      <c r="C294" s="27"/>
      <c r="D294" s="28"/>
    </row>
    <row r="295" spans="3:4" x14ac:dyDescent="0.25">
      <c r="C295" s="27"/>
      <c r="D295" s="28"/>
    </row>
    <row r="296" spans="3:4" x14ac:dyDescent="0.25">
      <c r="C296" s="27"/>
      <c r="D296" s="28"/>
    </row>
    <row r="297" spans="3:4" x14ac:dyDescent="0.25">
      <c r="C297" s="27"/>
      <c r="D297" s="28"/>
    </row>
    <row r="298" spans="3:4" x14ac:dyDescent="0.25">
      <c r="C298" s="27"/>
      <c r="D298" s="28"/>
    </row>
    <row r="299" spans="3:4" x14ac:dyDescent="0.25">
      <c r="C299" s="27"/>
      <c r="D299" s="28"/>
    </row>
    <row r="300" spans="3:4" x14ac:dyDescent="0.25">
      <c r="C300" s="27"/>
      <c r="D300" s="28"/>
    </row>
    <row r="301" spans="3:4" x14ac:dyDescent="0.25">
      <c r="C301" s="27"/>
      <c r="D301" s="28"/>
    </row>
    <row r="302" spans="3:4" x14ac:dyDescent="0.25">
      <c r="C302" s="27"/>
      <c r="D302" s="28"/>
    </row>
    <row r="303" spans="3:4" x14ac:dyDescent="0.25">
      <c r="C303" s="27"/>
      <c r="D303" s="28"/>
    </row>
    <row r="304" spans="3:4" x14ac:dyDescent="0.25">
      <c r="C304" s="27"/>
      <c r="D304" s="28"/>
    </row>
    <row r="305" spans="3:4" x14ac:dyDescent="0.25">
      <c r="C305" s="27"/>
      <c r="D305" s="28"/>
    </row>
    <row r="306" spans="3:4" x14ac:dyDescent="0.25">
      <c r="C306" s="27"/>
      <c r="D306" s="28"/>
    </row>
    <row r="307" spans="3:4" x14ac:dyDescent="0.25">
      <c r="C307" s="27"/>
      <c r="D307" s="28"/>
    </row>
    <row r="308" spans="3:4" x14ac:dyDescent="0.25">
      <c r="C308" s="27"/>
      <c r="D308" s="28"/>
    </row>
    <row r="309" spans="3:4" x14ac:dyDescent="0.25">
      <c r="C309" s="27"/>
      <c r="D309" s="28"/>
    </row>
    <row r="310" spans="3:4" x14ac:dyDescent="0.25">
      <c r="C310" s="27"/>
      <c r="D310" s="28"/>
    </row>
    <row r="311" spans="3:4" x14ac:dyDescent="0.25">
      <c r="C311" s="27"/>
      <c r="D311" s="28"/>
    </row>
    <row r="312" spans="3:4" x14ac:dyDescent="0.25">
      <c r="C312" s="27"/>
      <c r="D312" s="28"/>
    </row>
    <row r="313" spans="3:4" x14ac:dyDescent="0.25">
      <c r="C313" s="27"/>
      <c r="D313" s="28"/>
    </row>
    <row r="314" spans="3:4" x14ac:dyDescent="0.25">
      <c r="C314" s="27"/>
      <c r="D314" s="28"/>
    </row>
    <row r="315" spans="3:4" x14ac:dyDescent="0.25">
      <c r="C315" s="27"/>
      <c r="D315" s="28"/>
    </row>
    <row r="316" spans="3:4" x14ac:dyDescent="0.25">
      <c r="C316" s="27"/>
      <c r="D316" s="28"/>
    </row>
    <row r="317" spans="3:4" x14ac:dyDescent="0.25">
      <c r="C317" s="27"/>
      <c r="D317" s="28"/>
    </row>
    <row r="318" spans="3:4" x14ac:dyDescent="0.25">
      <c r="C318" s="27"/>
      <c r="D318" s="28"/>
    </row>
    <row r="319" spans="3:4" x14ac:dyDescent="0.25">
      <c r="C319" s="27"/>
      <c r="D319" s="28"/>
    </row>
    <row r="320" spans="3:4" x14ac:dyDescent="0.25">
      <c r="C320" s="27"/>
      <c r="D320" s="28"/>
    </row>
    <row r="321" spans="3:4" x14ac:dyDescent="0.25">
      <c r="C321" s="27"/>
      <c r="D321" s="28"/>
    </row>
    <row r="322" spans="3:4" x14ac:dyDescent="0.25">
      <c r="C322" s="27"/>
      <c r="D322" s="28"/>
    </row>
    <row r="323" spans="3:4" x14ac:dyDescent="0.25">
      <c r="C323" s="27"/>
      <c r="D323" s="28"/>
    </row>
    <row r="324" spans="3:4" x14ac:dyDescent="0.25">
      <c r="C324" s="27"/>
      <c r="D324" s="28"/>
    </row>
    <row r="325" spans="3:4" x14ac:dyDescent="0.25">
      <c r="C325" s="27"/>
      <c r="D325" s="28"/>
    </row>
    <row r="326" spans="3:4" x14ac:dyDescent="0.25">
      <c r="C326" s="27"/>
      <c r="D326" s="28"/>
    </row>
    <row r="327" spans="3:4" x14ac:dyDescent="0.25">
      <c r="C327" s="27"/>
      <c r="D327" s="28"/>
    </row>
    <row r="328" spans="3:4" x14ac:dyDescent="0.25">
      <c r="C328" s="27"/>
      <c r="D328" s="28"/>
    </row>
    <row r="329" spans="3:4" x14ac:dyDescent="0.25">
      <c r="C329" s="27"/>
      <c r="D329" s="28"/>
    </row>
    <row r="330" spans="3:4" x14ac:dyDescent="0.25">
      <c r="C330" s="27"/>
      <c r="D330" s="28"/>
    </row>
    <row r="331" spans="3:4" x14ac:dyDescent="0.25">
      <c r="C331" s="27"/>
      <c r="D331" s="28"/>
    </row>
    <row r="332" spans="3:4" x14ac:dyDescent="0.25">
      <c r="C332" s="27"/>
      <c r="D332" s="28"/>
    </row>
    <row r="333" spans="3:4" x14ac:dyDescent="0.25">
      <c r="C333" s="27"/>
      <c r="D333" s="28"/>
    </row>
    <row r="334" spans="3:4" x14ac:dyDescent="0.25">
      <c r="C334" s="27"/>
      <c r="D334" s="28"/>
    </row>
    <row r="335" spans="3:4" x14ac:dyDescent="0.25">
      <c r="C335" s="27"/>
      <c r="D335" s="28"/>
    </row>
    <row r="336" spans="3:4" x14ac:dyDescent="0.25">
      <c r="C336" s="27"/>
      <c r="D336" s="28"/>
    </row>
    <row r="337" spans="3:4" x14ac:dyDescent="0.25">
      <c r="C337" s="27"/>
      <c r="D337" s="28"/>
    </row>
    <row r="338" spans="3:4" x14ac:dyDescent="0.25">
      <c r="C338" s="27"/>
      <c r="D338" s="28"/>
    </row>
    <row r="339" spans="3:4" x14ac:dyDescent="0.25">
      <c r="C339" s="27"/>
      <c r="D339" s="28"/>
    </row>
    <row r="340" spans="3:4" x14ac:dyDescent="0.25">
      <c r="C340" s="27"/>
      <c r="D340" s="28"/>
    </row>
    <row r="341" spans="3:4" x14ac:dyDescent="0.25">
      <c r="C341" s="27"/>
      <c r="D341" s="28"/>
    </row>
    <row r="342" spans="3:4" x14ac:dyDescent="0.25">
      <c r="C342" s="27"/>
      <c r="D342" s="28"/>
    </row>
    <row r="343" spans="3:4" x14ac:dyDescent="0.25">
      <c r="C343" s="27"/>
      <c r="D343" s="28"/>
    </row>
    <row r="344" spans="3:4" x14ac:dyDescent="0.25">
      <c r="C344" s="27"/>
      <c r="D344" s="28"/>
    </row>
    <row r="345" spans="3:4" x14ac:dyDescent="0.25">
      <c r="C345" s="27"/>
      <c r="D345" s="28"/>
    </row>
    <row r="346" spans="3:4" x14ac:dyDescent="0.25">
      <c r="C346" s="27"/>
      <c r="D346" s="28"/>
    </row>
    <row r="347" spans="3:4" x14ac:dyDescent="0.25">
      <c r="C347" s="27"/>
      <c r="D347" s="28"/>
    </row>
    <row r="348" spans="3:4" x14ac:dyDescent="0.25">
      <c r="C348" s="27"/>
      <c r="D348" s="28"/>
    </row>
    <row r="349" spans="3:4" x14ac:dyDescent="0.25">
      <c r="C349" s="27"/>
      <c r="D349" s="28"/>
    </row>
    <row r="350" spans="3:4" x14ac:dyDescent="0.25">
      <c r="C350" s="27"/>
      <c r="D350" s="28"/>
    </row>
    <row r="351" spans="3:4" x14ac:dyDescent="0.25">
      <c r="C351" s="27"/>
      <c r="D351" s="28"/>
    </row>
    <row r="352" spans="3:4" x14ac:dyDescent="0.25">
      <c r="C352" s="27"/>
      <c r="D352" s="28"/>
    </row>
    <row r="353" spans="3:4" x14ac:dyDescent="0.25">
      <c r="C353" s="27"/>
      <c r="D353" s="28"/>
    </row>
    <row r="354" spans="3:4" x14ac:dyDescent="0.25">
      <c r="C354" s="27"/>
      <c r="D354" s="28"/>
    </row>
    <row r="355" spans="3:4" x14ac:dyDescent="0.25">
      <c r="C355" s="27"/>
      <c r="D355" s="28"/>
    </row>
    <row r="356" spans="3:4" x14ac:dyDescent="0.25">
      <c r="C356" s="27"/>
      <c r="D356" s="28"/>
    </row>
    <row r="357" spans="3:4" x14ac:dyDescent="0.25">
      <c r="C357" s="27"/>
      <c r="D357" s="28"/>
    </row>
    <row r="358" spans="3:4" x14ac:dyDescent="0.25">
      <c r="C358" s="27"/>
      <c r="D358" s="28"/>
    </row>
    <row r="359" spans="3:4" x14ac:dyDescent="0.25">
      <c r="C359" s="27"/>
      <c r="D359" s="28"/>
    </row>
    <row r="360" spans="3:4" x14ac:dyDescent="0.25">
      <c r="C360" s="27"/>
      <c r="D360" s="28"/>
    </row>
    <row r="361" spans="3:4" x14ac:dyDescent="0.25">
      <c r="C361" s="27"/>
      <c r="D361" s="28"/>
    </row>
    <row r="362" spans="3:4" x14ac:dyDescent="0.25">
      <c r="C362" s="27"/>
      <c r="D362" s="28"/>
    </row>
    <row r="363" spans="3:4" x14ac:dyDescent="0.25">
      <c r="C363" s="27"/>
      <c r="D363" s="28"/>
    </row>
    <row r="364" spans="3:4" x14ac:dyDescent="0.25">
      <c r="C364" s="27"/>
      <c r="D364" s="28"/>
    </row>
    <row r="365" spans="3:4" x14ac:dyDescent="0.25">
      <c r="C365" s="27"/>
      <c r="D365" s="28"/>
    </row>
    <row r="366" spans="3:4" x14ac:dyDescent="0.25">
      <c r="C366" s="27"/>
      <c r="D366" s="28"/>
    </row>
    <row r="367" spans="3:4" x14ac:dyDescent="0.25">
      <c r="C367" s="27"/>
      <c r="D367" s="28"/>
    </row>
    <row r="368" spans="3:4" x14ac:dyDescent="0.25">
      <c r="C368" s="27"/>
      <c r="D368" s="28"/>
    </row>
    <row r="369" spans="3:4" x14ac:dyDescent="0.25">
      <c r="C369" s="27"/>
      <c r="D369" s="28"/>
    </row>
    <row r="370" spans="3:4" x14ac:dyDescent="0.25">
      <c r="C370" s="27"/>
      <c r="D370" s="28"/>
    </row>
  </sheetData>
  <mergeCells count="2">
    <mergeCell ref="C3:D3"/>
    <mergeCell ref="A1:B1"/>
  </mergeCells>
  <conditionalFormatting sqref="D5:D13">
    <cfRule type="containsText" dxfId="4" priority="15" operator="containsText" text="Syg">
      <formula>NOT(ISERROR(SEARCH("Syg",D5)))</formula>
    </cfRule>
    <cfRule type="containsText" dxfId="3" priority="14" operator="containsText" text="Syg">
      <formula>NOT(ISERROR(SEARCH("Syg",D5)))</formula>
    </cfRule>
  </conditionalFormatting>
  <conditionalFormatting sqref="D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D5:D86 C5">
      <formula1>Datakilde1</formula1>
    </dataValidation>
  </dataValidations>
  <hyperlinks>
    <hyperlink ref="A1:B1" location="'   '!A1" display="&lt;&lt;&lt; Tilbage til kalender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2D85D311-053D-48A2-AC66-C76241FF3ED0}">
            <xm:f>NOT(ISERROR(SEARCH($A$16,D5)))</xm:f>
            <xm:f>$A$16</xm:f>
            <x14:dxf>
              <fill>
                <patternFill>
                  <bgColor rgb="FFCC2504"/>
                </patternFill>
              </fill>
            </x14:dxf>
          </x14:cfRule>
          <xm:sqref>D5:D13</xm:sqref>
        </x14:conditionalFormatting>
        <x14:conditionalFormatting xmlns:xm="http://schemas.microsoft.com/office/excel/2006/main">
          <x14:cfRule type="containsText" priority="5" operator="containsText" id="{9038F929-F0CB-4749-8F38-C958A8C7BEF7}">
            <xm:f>NOT(ISERROR(SEARCH($A$17,D5)))</xm:f>
            <xm:f>$A$17</xm:f>
            <x14:dxf>
              <fill>
                <patternFill>
                  <bgColor rgb="FF3E9651"/>
                </patternFill>
              </fill>
            </x14:dxf>
          </x14:cfRule>
          <x14:cfRule type="containsText" priority="4" operator="containsText" id="{0B55772F-FFFA-45D1-9A67-124204834655}">
            <xm:f>NOT(ISERROR(SEARCH($D$5,D5)))</xm:f>
            <xm:f>$D$5</xm:f>
            <x14:dxf>
              <font>
                <b/>
                <i val="0"/>
                <color theme="0"/>
              </font>
              <fill>
                <patternFill>
                  <bgColor rgb="FF3E9651"/>
                </patternFill>
              </fill>
            </x14:dxf>
          </x14:cfRule>
          <xm:sqref>D5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5"/>
  <sheetViews>
    <sheetView workbookViewId="0">
      <selection activeCell="B10" sqref="B10"/>
    </sheetView>
  </sheetViews>
  <sheetFormatPr defaultRowHeight="15" x14ac:dyDescent="0.25"/>
  <cols>
    <col min="1" max="1" width="13.7109375" bestFit="1" customWidth="1"/>
    <col min="2" max="2" width="15.85546875" customWidth="1"/>
    <col min="3" max="3" width="15.140625" customWidth="1"/>
    <col min="6" max="6" width="10.85546875" bestFit="1" customWidth="1"/>
  </cols>
  <sheetData>
    <row r="1" spans="1:7" x14ac:dyDescent="0.25">
      <c r="A1" t="s">
        <v>43</v>
      </c>
      <c r="B1" t="s">
        <v>2</v>
      </c>
      <c r="F1" t="s">
        <v>39</v>
      </c>
      <c r="G1" t="s">
        <v>40</v>
      </c>
    </row>
    <row r="2" spans="1:7" x14ac:dyDescent="0.25">
      <c r="A2" s="2">
        <f>DATE(B35,1,1)</f>
        <v>42370</v>
      </c>
      <c r="B2" s="1" t="s">
        <v>3</v>
      </c>
      <c r="F2" t="s">
        <v>27</v>
      </c>
      <c r="G2">
        <v>1</v>
      </c>
    </row>
    <row r="3" spans="1:7" x14ac:dyDescent="0.25">
      <c r="A3" s="2">
        <f>A6-7</f>
        <v>42449</v>
      </c>
      <c r="B3" s="1" t="s">
        <v>49</v>
      </c>
      <c r="F3" t="s">
        <v>28</v>
      </c>
      <c r="G3">
        <v>2</v>
      </c>
    </row>
    <row r="4" spans="1:7" x14ac:dyDescent="0.25">
      <c r="A4" s="2">
        <f>A6-3</f>
        <v>42453</v>
      </c>
      <c r="B4" t="s">
        <v>4</v>
      </c>
      <c r="F4" t="s">
        <v>29</v>
      </c>
      <c r="G4">
        <v>3</v>
      </c>
    </row>
    <row r="5" spans="1:7" x14ac:dyDescent="0.25">
      <c r="A5" s="2">
        <f>A6-2</f>
        <v>42454</v>
      </c>
      <c r="B5" t="s">
        <v>5</v>
      </c>
      <c r="F5" t="s">
        <v>30</v>
      </c>
      <c r="G5">
        <v>4</v>
      </c>
    </row>
    <row r="6" spans="1:7" x14ac:dyDescent="0.25">
      <c r="A6" s="2">
        <f>IF(22+B39+B40&lt;=31,DATE(B35,3,0)+IF(22+B39+B40&gt;31,IF(AND(B39=29,B40=6),19,IF(AND(B39=28,B40=6,B36&gt;10),18,B39+B40-9)),22+B39+B40),DATE(B35,4,0)+IF(22+B39+B40&gt;31,IF(AND(B39=29,B40=6),19,IF(AND(B39=28,B40=6,B36&gt;10),18,B39+B40-9)),22+B39+B40))</f>
        <v>42456</v>
      </c>
      <c r="B6" t="s">
        <v>6</v>
      </c>
      <c r="F6" t="s">
        <v>31</v>
      </c>
      <c r="G6">
        <v>5</v>
      </c>
    </row>
    <row r="7" spans="1:7" x14ac:dyDescent="0.25">
      <c r="A7" s="2">
        <f>A6+1</f>
        <v>42457</v>
      </c>
      <c r="B7" t="s">
        <v>7</v>
      </c>
      <c r="F7" t="s">
        <v>32</v>
      </c>
      <c r="G7">
        <v>6</v>
      </c>
    </row>
    <row r="8" spans="1:7" x14ac:dyDescent="0.25">
      <c r="A8" s="2">
        <f>A6+26</f>
        <v>42482</v>
      </c>
      <c r="B8" t="s">
        <v>8</v>
      </c>
      <c r="F8" t="s">
        <v>33</v>
      </c>
      <c r="G8">
        <v>7</v>
      </c>
    </row>
    <row r="9" spans="1:7" x14ac:dyDescent="0.25">
      <c r="A9" s="2">
        <f>A8+13</f>
        <v>42495</v>
      </c>
      <c r="B9" t="s">
        <v>9</v>
      </c>
      <c r="F9" t="s">
        <v>34</v>
      </c>
      <c r="G9">
        <v>8</v>
      </c>
    </row>
    <row r="10" spans="1:7" x14ac:dyDescent="0.25">
      <c r="A10" s="2">
        <f>A9+10</f>
        <v>42505</v>
      </c>
      <c r="B10" t="str">
        <f>IF(A10=A12,"Pinsedag/Gr.lovsdag","Pinsedag")</f>
        <v>Pinsedag</v>
      </c>
      <c r="F10" t="s">
        <v>35</v>
      </c>
      <c r="G10">
        <v>9</v>
      </c>
    </row>
    <row r="11" spans="1:7" x14ac:dyDescent="0.25">
      <c r="A11" s="2">
        <f>A10+1</f>
        <v>42506</v>
      </c>
      <c r="B11" t="str">
        <f>IF(A11=A12,"2. pinsedag/Gr.lovsdag","2. pinsedag")</f>
        <v>2. pinsedag</v>
      </c>
      <c r="F11" t="s">
        <v>36</v>
      </c>
      <c r="G11">
        <v>10</v>
      </c>
    </row>
    <row r="12" spans="1:7" x14ac:dyDescent="0.25">
      <c r="A12" s="2">
        <f>DATE(B35,6,5)</f>
        <v>42526</v>
      </c>
      <c r="B12" s="1" t="s">
        <v>11</v>
      </c>
      <c r="F12" t="s">
        <v>37</v>
      </c>
      <c r="G12">
        <v>11</v>
      </c>
    </row>
    <row r="13" spans="1:7" x14ac:dyDescent="0.25">
      <c r="A13" s="2">
        <f>DATE(B35,12,25)</f>
        <v>42729</v>
      </c>
      <c r="B13" s="1" t="s">
        <v>12</v>
      </c>
      <c r="F13" t="s">
        <v>38</v>
      </c>
      <c r="G13">
        <v>12</v>
      </c>
    </row>
    <row r="14" spans="1:7" x14ac:dyDescent="0.25">
      <c r="A14" s="2">
        <f>A13+1</f>
        <v>42730</v>
      </c>
      <c r="B14" s="1" t="s">
        <v>13</v>
      </c>
    </row>
    <row r="15" spans="1:7" x14ac:dyDescent="0.25">
      <c r="A15" s="2">
        <f>DATE(B35,12,31)</f>
        <v>42735</v>
      </c>
      <c r="B15" s="1" t="s">
        <v>14</v>
      </c>
    </row>
    <row r="17" spans="1:2" x14ac:dyDescent="0.25">
      <c r="A17" s="2">
        <f>DATE(C35,1,1)</f>
        <v>42736</v>
      </c>
      <c r="B17" s="1" t="s">
        <v>3</v>
      </c>
    </row>
    <row r="18" spans="1:2" x14ac:dyDescent="0.25">
      <c r="A18" s="2">
        <f>A21-7</f>
        <v>42834</v>
      </c>
      <c r="B18" s="1" t="s">
        <v>49</v>
      </c>
    </row>
    <row r="19" spans="1:2" x14ac:dyDescent="0.25">
      <c r="A19" s="2">
        <f>A21-3</f>
        <v>42838</v>
      </c>
      <c r="B19" t="s">
        <v>4</v>
      </c>
    </row>
    <row r="20" spans="1:2" x14ac:dyDescent="0.25">
      <c r="A20" s="2">
        <f>A21-2</f>
        <v>42839</v>
      </c>
      <c r="B20" t="s">
        <v>5</v>
      </c>
    </row>
    <row r="21" spans="1:2" x14ac:dyDescent="0.25">
      <c r="A21" s="2">
        <f>IF(22+C39+C40&lt;=31,DATE(C35,3,0)+IF(22+C39+C40&gt;31,IF(AND(C39=29,C40=6),19,IF(AND(C39=28,C40=6,C36&gt;10),18,C39+C40-9)),22+C39+C40),DATE(C35,4,0)+IF(22+C39+C40&gt;31,IF(AND(C39=29,C40=6),19,IF(AND(C39=28,C40=6,C36&gt;10),18,C39+C40-9)),22+C39+C40))</f>
        <v>42841</v>
      </c>
      <c r="B21" t="s">
        <v>6</v>
      </c>
    </row>
    <row r="22" spans="1:2" x14ac:dyDescent="0.25">
      <c r="A22" s="2">
        <f>A21+1</f>
        <v>42842</v>
      </c>
      <c r="B22" t="s">
        <v>7</v>
      </c>
    </row>
    <row r="23" spans="1:2" x14ac:dyDescent="0.25">
      <c r="A23" s="2">
        <f>A21+26</f>
        <v>42867</v>
      </c>
      <c r="B23" t="s">
        <v>8</v>
      </c>
    </row>
    <row r="24" spans="1:2" x14ac:dyDescent="0.25">
      <c r="A24" s="2">
        <f>A23+13</f>
        <v>42880</v>
      </c>
      <c r="B24" t="s">
        <v>9</v>
      </c>
    </row>
    <row r="25" spans="1:2" x14ac:dyDescent="0.25">
      <c r="A25" s="2">
        <f>A24+10</f>
        <v>42890</v>
      </c>
      <c r="B25" t="s">
        <v>10</v>
      </c>
    </row>
    <row r="26" spans="1:2" x14ac:dyDescent="0.25">
      <c r="A26" s="2">
        <f>A25+1</f>
        <v>42891</v>
      </c>
      <c r="B26" t="str">
        <f>IF(A26=A27,B27&amp;"/2. pinsedag","2. pinsedag")</f>
        <v>Grundlovsdag/2. pinsedag</v>
      </c>
    </row>
    <row r="27" spans="1:2" x14ac:dyDescent="0.25">
      <c r="A27" s="2">
        <f>DATE(C35,6,5)</f>
        <v>42891</v>
      </c>
      <c r="B27" s="1" t="s">
        <v>11</v>
      </c>
    </row>
    <row r="28" spans="1:2" x14ac:dyDescent="0.25">
      <c r="A28" s="2">
        <f>DATE(C35,12,25)</f>
        <v>43094</v>
      </c>
      <c r="B28" s="1" t="s">
        <v>12</v>
      </c>
    </row>
    <row r="29" spans="1:2" x14ac:dyDescent="0.25">
      <c r="A29" s="2">
        <f>A28+1</f>
        <v>43095</v>
      </c>
      <c r="B29" s="1" t="s">
        <v>13</v>
      </c>
    </row>
    <row r="30" spans="1:2" x14ac:dyDescent="0.25">
      <c r="A30" s="2">
        <f>DATE(C35,12,31)</f>
        <v>43100</v>
      </c>
      <c r="B30" s="1" t="s">
        <v>14</v>
      </c>
    </row>
    <row r="34" spans="1:3" x14ac:dyDescent="0.25">
      <c r="B34" t="s">
        <v>41</v>
      </c>
      <c r="C34" t="s">
        <v>42</v>
      </c>
    </row>
    <row r="35" spans="1:3" x14ac:dyDescent="0.25">
      <c r="A35" t="s">
        <v>15</v>
      </c>
      <c r="B35">
        <f>'   '!D2</f>
        <v>2016</v>
      </c>
      <c r="C35">
        <f>B35+1</f>
        <v>2017</v>
      </c>
    </row>
    <row r="36" spans="1:3" x14ac:dyDescent="0.25">
      <c r="A36" t="s">
        <v>16</v>
      </c>
      <c r="B36">
        <f>MOD(B35,19)</f>
        <v>2</v>
      </c>
      <c r="C36">
        <f>MOD(C35,19)</f>
        <v>3</v>
      </c>
    </row>
    <row r="37" spans="1:3" x14ac:dyDescent="0.25">
      <c r="A37" t="s">
        <v>17</v>
      </c>
      <c r="B37">
        <f>MOD(B35,4)</f>
        <v>0</v>
      </c>
      <c r="C37">
        <f>MOD(C35,4)</f>
        <v>1</v>
      </c>
    </row>
    <row r="38" spans="1:3" x14ac:dyDescent="0.25">
      <c r="A38" t="s">
        <v>18</v>
      </c>
      <c r="B38">
        <f>MOD(B35,7)</f>
        <v>0</v>
      </c>
      <c r="C38">
        <f>MOD(C35,7)</f>
        <v>1</v>
      </c>
    </row>
    <row r="39" spans="1:3" x14ac:dyDescent="0.25">
      <c r="A39" t="s">
        <v>19</v>
      </c>
      <c r="B39">
        <f>MOD((19*B36)+B44,30)</f>
        <v>2</v>
      </c>
      <c r="C39">
        <f>MOD((19*C36)+C44,30)</f>
        <v>21</v>
      </c>
    </row>
    <row r="40" spans="1:3" x14ac:dyDescent="0.25">
      <c r="A40" t="s">
        <v>20</v>
      </c>
      <c r="B40">
        <f>MOD((2*B37)+(4*B38)+(6*B39)+B45,7)</f>
        <v>3</v>
      </c>
      <c r="C40">
        <f>MOD((2*C37)+(4*C38)+(6*C39)+C45,7)</f>
        <v>4</v>
      </c>
    </row>
    <row r="41" spans="1:3" x14ac:dyDescent="0.25">
      <c r="A41" t="s">
        <v>21</v>
      </c>
      <c r="B41">
        <f>LEFT(B35,2)*1</f>
        <v>20</v>
      </c>
      <c r="C41">
        <f>LEFT(C35,2)*1</f>
        <v>20</v>
      </c>
    </row>
    <row r="42" spans="1:3" x14ac:dyDescent="0.25">
      <c r="A42" t="s">
        <v>22</v>
      </c>
      <c r="B42">
        <f>QUOTIENT(13+(8*B41),25)</f>
        <v>6</v>
      </c>
      <c r="C42">
        <f>QUOTIENT(13+(8*C41),25)</f>
        <v>6</v>
      </c>
    </row>
    <row r="43" spans="1:3" x14ac:dyDescent="0.25">
      <c r="A43" t="s">
        <v>23</v>
      </c>
      <c r="B43">
        <f>QUOTIENT(B41,4)</f>
        <v>5</v>
      </c>
      <c r="C43">
        <f>QUOTIENT(C41,4)</f>
        <v>5</v>
      </c>
    </row>
    <row r="44" spans="1:3" x14ac:dyDescent="0.25">
      <c r="A44" t="s">
        <v>24</v>
      </c>
      <c r="B44">
        <f>MOD(15-B42+B41-B43,30)</f>
        <v>24</v>
      </c>
      <c r="C44">
        <f>MOD(15-C42+C41-C43,30)</f>
        <v>24</v>
      </c>
    </row>
    <row r="45" spans="1:3" x14ac:dyDescent="0.25">
      <c r="A45" t="s">
        <v>25</v>
      </c>
      <c r="B45">
        <f>MOD(4+B41-B43,7)</f>
        <v>5</v>
      </c>
      <c r="C45">
        <f>MOD(4+C41-C43,7)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   </vt:lpstr>
      <vt:lpstr>  </vt:lpstr>
      <vt:lpstr>Datakilde</vt:lpstr>
      <vt:lpstr>Datakilde1</vt:lpstr>
      <vt:lpstr>'   '!Måneder</vt:lpstr>
      <vt:lpstr>'   '!Udskriftsområde</vt:lpstr>
      <vt:lpstr>'   '!Aarogmaaned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creator/>
  <cp:lastModifiedBy/>
  <dcterms:created xsi:type="dcterms:W3CDTF">2013-09-22T19:47:30Z</dcterms:created>
  <dcterms:modified xsi:type="dcterms:W3CDTF">2016-10-24T18:05:20Z</dcterms:modified>
</cp:coreProperties>
</file>