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5F77DAEE-6F37-48C3-BB1E-0EEA0CD6B1E5}" xr6:coauthVersionLast="46" xr6:coauthVersionMax="46" xr10:uidLastSave="{00000000-0000-0000-0000-000000000000}"/>
  <bookViews>
    <workbookView xWindow="-108" yWindow="-108" windowWidth="23256" windowHeight="12576" xr2:uid="{AA558959-C2A6-4FEE-BC26-A6005DD00052}"/>
  </bookViews>
  <sheets>
    <sheet name="Ark1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C13" i="1"/>
  <c r="G12" i="1"/>
  <c r="E12" i="1"/>
  <c r="C12" i="1"/>
  <c r="F11" i="1"/>
  <c r="G10" i="1"/>
  <c r="D13" i="1" l="1"/>
  <c r="D14" i="1"/>
  <c r="E20" i="1" s="1"/>
  <c r="E16" i="1"/>
  <c r="E13" i="1"/>
  <c r="E14" i="1"/>
  <c r="E18" i="1"/>
  <c r="E19" i="1"/>
  <c r="F16" i="1" l="1"/>
  <c r="F20" i="1"/>
  <c r="F19" i="1"/>
  <c r="F14" i="1"/>
  <c r="E15" i="1"/>
  <c r="F13" i="1"/>
  <c r="E17" i="1"/>
  <c r="F18" i="1"/>
  <c r="E21" i="1"/>
  <c r="F15" i="1" l="1"/>
  <c r="F21" i="1"/>
  <c r="F17" i="1"/>
</calcChain>
</file>

<file path=xl/sharedStrings.xml><?xml version="1.0" encoding="utf-8"?>
<sst xmlns="http://schemas.openxmlformats.org/spreadsheetml/2006/main" count="53" uniqueCount="52">
  <si>
    <t>&lt;----------</t>
  </si>
  <si>
    <t>Afskrivning pr. måned 1% svarende til 12% p.a.</t>
  </si>
  <si>
    <t>(der kan afskrives max 25% p.a. - normal mellem 16%-25%)</t>
  </si>
  <si>
    <t>Scrapværdi:</t>
  </si>
  <si>
    <t>Derfor er nedenstående baseret på disse forudsætninger.</t>
  </si>
  <si>
    <t>AFSKRIVNING er af købesummen hvert år...</t>
  </si>
  <si>
    <t>(se mere på Ark: INFO  )</t>
  </si>
  <si>
    <t>u/renter</t>
  </si>
  <si>
    <t>valgt %</t>
  </si>
  <si>
    <t>måneder</t>
  </si>
  <si>
    <t xml:space="preserve">afskrivning </t>
  </si>
  <si>
    <t>købt til kr.</t>
  </si>
  <si>
    <t>valgt</t>
  </si>
  <si>
    <t>0.år/køb:</t>
  </si>
  <si>
    <t>år</t>
  </si>
  <si>
    <t>af købet/år</t>
  </si>
  <si>
    <t>over 100.000</t>
  </si>
  <si>
    <t>1. år</t>
  </si>
  <si>
    <t>2. år</t>
  </si>
  <si>
    <t>3. år</t>
  </si>
  <si>
    <t>4. år</t>
  </si>
  <si>
    <t>5. år</t>
  </si>
  <si>
    <t>6. år</t>
  </si>
  <si>
    <t>7. år</t>
  </si>
  <si>
    <t>8. år</t>
  </si>
  <si>
    <t>9. år</t>
  </si>
  <si>
    <t>E K S E M P E L:</t>
  </si>
  <si>
    <t>INFO</t>
  </si>
  <si>
    <r>
      <rPr>
        <u/>
        <sz val="11"/>
        <color theme="1"/>
        <rFont val="Calibri"/>
        <family val="2"/>
        <scheme val="minor"/>
      </rPr>
      <t>Købs</t>
    </r>
    <r>
      <rPr>
        <b/>
        <u/>
        <sz val="11"/>
        <color theme="1"/>
        <rFont val="Calibri"/>
        <family val="2"/>
        <scheme val="minor"/>
      </rPr>
      <t>pri</t>
    </r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u val="double"/>
        <sz val="11"/>
        <color theme="1"/>
        <rFont val="Calibri"/>
        <family val="2"/>
        <scheme val="minor"/>
      </rPr>
      <t>maj måned</t>
    </r>
    <r>
      <rPr>
        <sz val="11"/>
        <color theme="1"/>
        <rFont val="Calibri"/>
        <family val="2"/>
        <scheme val="minor"/>
      </rPr>
      <t xml:space="preserve"> 2020: APR/</t>
    </r>
    <r>
      <rPr>
        <b/>
        <u/>
        <sz val="11"/>
        <color theme="1"/>
        <rFont val="Calibri"/>
        <family val="2"/>
        <scheme val="minor"/>
      </rPr>
      <t>md=</t>
    </r>
  </si>
  <si>
    <t>Forudsætninger (varierende)</t>
  </si>
  <si>
    <t>Ark 1: Eksempelet er uden alle formler</t>
  </si>
  <si>
    <t>Køb</t>
  </si>
  <si>
    <t>pr. kalenderår</t>
  </si>
  <si>
    <t>fra købmåned  (forskellige)</t>
  </si>
  <si>
    <t>Afskrivning</t>
  </si>
  <si>
    <t>Afstrivnings-% kan vlre mellem 10% til 25%  (forskellige)</t>
  </si>
  <si>
    <t>Dog kun en fast valg % pr. køb</t>
  </si>
  <si>
    <t>Altid ud fra købesummen</t>
  </si>
  <si>
    <t>Indtil scrapværdi er opnået</t>
  </si>
  <si>
    <t>Derfor evt. uens i 1. år og sidste afskrivningsår</t>
  </si>
  <si>
    <t>Scrapværdi</t>
  </si>
  <si>
    <t>Scrapværdi er forskellig</t>
  </si>
  <si>
    <t>Eksemplet er med 100.000</t>
  </si>
  <si>
    <t>Købesum under scrapværdi ingen afskrivning</t>
  </si>
  <si>
    <t>Ønske</t>
  </si>
  <si>
    <t>Anvendt til forskellige køb</t>
  </si>
  <si>
    <t>Derfor med forskellige valg / forudsætninger</t>
  </si>
  <si>
    <t>Kan det laves i Excel</t>
  </si>
  <si>
    <t>På forhånd tak</t>
  </si>
  <si>
    <t>Yderligere suppleres gerne</t>
  </si>
  <si>
    <r>
      <t xml:space="preserve">Der afskrives IKKE ved en </t>
    </r>
    <r>
      <rPr>
        <u/>
        <sz val="12"/>
        <color theme="1"/>
        <rFont val="Calibri"/>
        <family val="2"/>
        <scheme val="minor"/>
      </rPr>
      <t>værdi under  kr</t>
    </r>
    <r>
      <rPr>
        <sz val="12"/>
        <color theme="1"/>
        <rFont val="Calibri"/>
        <family val="2"/>
        <scheme val="minor"/>
      </rPr>
      <t>. -</t>
    </r>
    <r>
      <rPr>
        <b/>
        <sz val="12"/>
        <color theme="1"/>
        <rFont val="Calibri"/>
        <family val="2"/>
        <scheme val="minor"/>
      </rPr>
      <t>-----&gt;</t>
    </r>
  </si>
  <si>
    <t>10.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</si>
</sst>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kr.&quot;\ * #,##0_ ;_ &quot;kr.&quot;\ * \-#,##0_ ;_ &quot;kr.&quot;\ * &quot;-&quot;_ ;_ @_ "/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rgb="FF001932"/>
      <name val="Segoe UI"/>
      <family val="2"/>
    </font>
    <font>
      <b/>
      <u val="singleAccounting"/>
      <sz val="10"/>
      <color rgb="FF001932"/>
      <name val="Segoe UI"/>
      <family val="2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3F3F76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9" fillId="5" borderId="2" xfId="0" applyFont="1" applyFill="1" applyBorder="1" applyAlignment="1">
      <alignment horizontal="center"/>
    </xf>
    <xf numFmtId="164" fontId="10" fillId="5" borderId="0" xfId="1" applyNumberFormat="1" applyFont="1" applyFill="1"/>
    <xf numFmtId="0" fontId="4" fillId="0" borderId="0" xfId="0" quotePrefix="1" applyFont="1"/>
    <xf numFmtId="0" fontId="11" fillId="0" borderId="0" xfId="0" applyFont="1"/>
    <xf numFmtId="9" fontId="10" fillId="5" borderId="0" xfId="0" applyNumberFormat="1" applyFont="1" applyFill="1"/>
    <xf numFmtId="0" fontId="12" fillId="0" borderId="0" xfId="0" applyFont="1" applyAlignment="1">
      <alignment horizontal="left" vertical="top" wrapText="1"/>
    </xf>
    <xf numFmtId="42" fontId="13" fillId="5" borderId="0" xfId="1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15" fillId="2" borderId="5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5" fillId="2" borderId="5" xfId="2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5" fillId="2" borderId="6" xfId="2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65" fontId="15" fillId="2" borderId="0" xfId="2" applyNumberFormat="1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0" fillId="0" borderId="7" xfId="0" applyNumberFormat="1" applyBorder="1"/>
    <xf numFmtId="0" fontId="3" fillId="3" borderId="1" xfId="3"/>
    <xf numFmtId="0" fontId="20" fillId="3" borderId="1" xfId="3" applyFont="1"/>
    <xf numFmtId="0" fontId="1" fillId="5" borderId="0" xfId="4" applyFill="1"/>
  </cellXfs>
  <cellStyles count="5">
    <cellStyle name="60 % - Farve4" xfId="4" builtinId="44"/>
    <cellStyle name="God" xfId="2" builtinId="26"/>
    <cellStyle name="Input" xfId="3" builtinId="20"/>
    <cellStyle name="Komma" xfId="1" builtinId="3"/>
    <cellStyle name="Normal" xfId="0" builtinId="0"/>
  </cellStyles>
  <dxfs count="5">
    <dxf>
      <font>
        <color rgb="FFFF0000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ill>
        <patternFill>
          <f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CFD46-704D-4811-B24C-772DC3C8D33F}">
  <dimension ref="A1:H22"/>
  <sheetViews>
    <sheetView tabSelected="1" workbookViewId="0">
      <selection activeCell="C22" sqref="C22"/>
    </sheetView>
  </sheetViews>
  <sheetFormatPr defaultRowHeight="15.6" x14ac:dyDescent="0.3"/>
  <cols>
    <col min="3" max="3" width="9.8984375" customWidth="1"/>
    <col min="4" max="4" width="11.19921875" customWidth="1"/>
    <col min="6" max="6" width="10.09765625" customWidth="1"/>
    <col min="8" max="8" width="12" customWidth="1"/>
  </cols>
  <sheetData>
    <row r="1" spans="1:8" x14ac:dyDescent="0.3">
      <c r="B1" s="29" t="s">
        <v>26</v>
      </c>
      <c r="C1" s="28"/>
    </row>
    <row r="3" spans="1:8" x14ac:dyDescent="0.3">
      <c r="A3" s="1" t="s">
        <v>28</v>
      </c>
      <c r="D3" s="2">
        <v>4</v>
      </c>
      <c r="E3" s="3">
        <v>138000</v>
      </c>
      <c r="F3" s="4" t="s">
        <v>0</v>
      </c>
    </row>
    <row r="4" spans="1:8" x14ac:dyDescent="0.3">
      <c r="A4" s="5" t="s">
        <v>1</v>
      </c>
      <c r="F4" s="6">
        <v>0.12</v>
      </c>
      <c r="G4" s="4" t="s">
        <v>0</v>
      </c>
    </row>
    <row r="5" spans="1:8" x14ac:dyDescent="0.3">
      <c r="A5" t="s">
        <v>2</v>
      </c>
    </row>
    <row r="6" spans="1:8" ht="16.8" x14ac:dyDescent="0.3">
      <c r="A6" t="s">
        <v>50</v>
      </c>
      <c r="F6" s="7" t="s">
        <v>3</v>
      </c>
      <c r="G6" s="7"/>
      <c r="H6" s="8">
        <v>100000</v>
      </c>
    </row>
    <row r="7" spans="1:8" x14ac:dyDescent="0.3">
      <c r="A7" t="s">
        <v>4</v>
      </c>
    </row>
    <row r="8" spans="1:8" x14ac:dyDescent="0.3">
      <c r="A8" t="s">
        <v>5</v>
      </c>
      <c r="F8" s="9" t="s">
        <v>6</v>
      </c>
    </row>
    <row r="10" spans="1:8" x14ac:dyDescent="0.3">
      <c r="E10" t="s">
        <v>7</v>
      </c>
      <c r="F10" s="10" t="s">
        <v>8</v>
      </c>
      <c r="G10" s="1">
        <f>G6</f>
        <v>0</v>
      </c>
    </row>
    <row r="11" spans="1:8" x14ac:dyDescent="0.3">
      <c r="C11" s="11" t="s">
        <v>9</v>
      </c>
      <c r="D11" s="12" t="s">
        <v>10</v>
      </c>
      <c r="E11" t="s">
        <v>11</v>
      </c>
      <c r="F11" s="13">
        <f>F4</f>
        <v>0.12</v>
      </c>
      <c r="G11" s="14" t="s">
        <v>12</v>
      </c>
    </row>
    <row r="12" spans="1:8" x14ac:dyDescent="0.3">
      <c r="A12" s="15" t="s">
        <v>13</v>
      </c>
      <c r="B12" s="15" t="s">
        <v>14</v>
      </c>
      <c r="C12" s="16">
        <f>D3</f>
        <v>4</v>
      </c>
      <c r="D12" s="17" t="s">
        <v>15</v>
      </c>
      <c r="E12" s="18">
        <f>E3</f>
        <v>138000</v>
      </c>
      <c r="F12" s="19" t="s">
        <v>16</v>
      </c>
      <c r="G12" s="20">
        <f>H6</f>
        <v>100000</v>
      </c>
      <c r="H12" s="21"/>
    </row>
    <row r="13" spans="1:8" x14ac:dyDescent="0.3">
      <c r="A13" s="22" t="s">
        <v>17</v>
      </c>
      <c r="B13" s="22">
        <v>2020</v>
      </c>
      <c r="C13" s="22">
        <f>12-D3</f>
        <v>8</v>
      </c>
      <c r="D13" s="23">
        <f>$E$12*F11*C13/12</f>
        <v>11040</v>
      </c>
      <c r="E13" s="24">
        <f>E12-D13</f>
        <v>126960</v>
      </c>
      <c r="F13" t="str">
        <f>IF(E13&gt;100000,"afskriv helt år","NEJ eller kun måneder")</f>
        <v>afskriv helt år</v>
      </c>
      <c r="H13" s="25"/>
    </row>
    <row r="14" spans="1:8" x14ac:dyDescent="0.3">
      <c r="A14" s="22" t="s">
        <v>18</v>
      </c>
      <c r="B14" s="22">
        <v>2021</v>
      </c>
      <c r="C14" s="22">
        <v>12</v>
      </c>
      <c r="D14" s="23">
        <f>$E$12*$F$11*C14/12</f>
        <v>16560</v>
      </c>
      <c r="E14" s="24">
        <f>E12-D13-D14</f>
        <v>110400</v>
      </c>
      <c r="F14" t="str">
        <f t="shared" ref="F14:F22" si="0">IF(E14&gt;100000,"afskriv helt år","NEJ eller kun måneder")</f>
        <v>afskriv helt år</v>
      </c>
      <c r="H14" s="26"/>
    </row>
    <row r="15" spans="1:8" x14ac:dyDescent="0.3">
      <c r="A15" s="22" t="s">
        <v>19</v>
      </c>
      <c r="B15" s="22">
        <v>2022</v>
      </c>
      <c r="C15" s="22">
        <v>12</v>
      </c>
      <c r="D15" s="23">
        <v>10400</v>
      </c>
      <c r="E15" s="24">
        <f>E13-D14-D15</f>
        <v>100000</v>
      </c>
      <c r="F15" t="str">
        <f t="shared" si="0"/>
        <v>NEJ eller kun måneder</v>
      </c>
      <c r="H15" s="25"/>
    </row>
    <row r="16" spans="1:8" x14ac:dyDescent="0.3">
      <c r="A16" s="22" t="s">
        <v>20</v>
      </c>
      <c r="B16" s="22">
        <v>2023</v>
      </c>
      <c r="C16" s="22">
        <v>12</v>
      </c>
      <c r="D16" s="23">
        <v>0</v>
      </c>
      <c r="E16" s="24">
        <f>E12-D13-D15-D16-D14</f>
        <v>100000</v>
      </c>
      <c r="F16" t="str">
        <f t="shared" si="0"/>
        <v>NEJ eller kun måneder</v>
      </c>
      <c r="H16" s="25"/>
    </row>
    <row r="17" spans="1:8" x14ac:dyDescent="0.3">
      <c r="A17" s="22" t="s">
        <v>21</v>
      </c>
      <c r="B17" s="22">
        <v>2024</v>
      </c>
      <c r="C17" s="22">
        <v>12</v>
      </c>
      <c r="D17" s="23">
        <v>0</v>
      </c>
      <c r="E17" s="24">
        <f>E12-D13-D14-D16-D17-D15</f>
        <v>100000</v>
      </c>
      <c r="F17" t="str">
        <f t="shared" si="0"/>
        <v>NEJ eller kun måneder</v>
      </c>
      <c r="H17" s="25"/>
    </row>
    <row r="18" spans="1:8" x14ac:dyDescent="0.3">
      <c r="A18" s="22" t="s">
        <v>22</v>
      </c>
      <c r="B18" s="22">
        <v>2025</v>
      </c>
      <c r="C18" s="22">
        <v>12</v>
      </c>
      <c r="D18" s="23">
        <v>0</v>
      </c>
      <c r="E18" s="24">
        <f>E12-D13-D14-D15-D16-D17-D18</f>
        <v>100000</v>
      </c>
      <c r="F18" t="str">
        <f t="shared" si="0"/>
        <v>NEJ eller kun måneder</v>
      </c>
      <c r="H18" s="25"/>
    </row>
    <row r="19" spans="1:8" x14ac:dyDescent="0.3">
      <c r="A19" s="22" t="s">
        <v>23</v>
      </c>
      <c r="B19" s="22">
        <v>2025</v>
      </c>
      <c r="C19" s="22">
        <v>12</v>
      </c>
      <c r="D19" s="23">
        <v>0</v>
      </c>
      <c r="E19" s="24">
        <f>E12-D13-D14-D15-D16-D17-D18-D19</f>
        <v>100000</v>
      </c>
      <c r="F19" t="str">
        <f t="shared" si="0"/>
        <v>NEJ eller kun måneder</v>
      </c>
      <c r="H19" s="25"/>
    </row>
    <row r="20" spans="1:8" x14ac:dyDescent="0.3">
      <c r="A20" s="22" t="s">
        <v>24</v>
      </c>
      <c r="B20" s="22">
        <v>2025</v>
      </c>
      <c r="C20" s="22">
        <v>12</v>
      </c>
      <c r="D20" s="23">
        <v>0</v>
      </c>
      <c r="E20" s="24">
        <f>E12-D13-D14-D15-D16-D17-D18-D19-D20</f>
        <v>100000</v>
      </c>
      <c r="F20" t="str">
        <f t="shared" si="0"/>
        <v>NEJ eller kun måneder</v>
      </c>
      <c r="H20" s="25"/>
    </row>
    <row r="21" spans="1:8" ht="16.2" thickBot="1" x14ac:dyDescent="0.35">
      <c r="A21" s="22" t="s">
        <v>25</v>
      </c>
      <c r="B21" s="22">
        <v>2025</v>
      </c>
      <c r="C21" s="22">
        <v>12</v>
      </c>
      <c r="D21" s="23">
        <v>0</v>
      </c>
      <c r="E21" s="24">
        <f>E12-D13-D14-D15-D16-D17-D18-D19-D20-D21</f>
        <v>100000</v>
      </c>
      <c r="F21" t="str">
        <f t="shared" si="0"/>
        <v>NEJ eller kun måneder</v>
      </c>
      <c r="H21" s="25"/>
    </row>
    <row r="22" spans="1:8" ht="16.2" thickBot="1" x14ac:dyDescent="0.35">
      <c r="A22" s="22" t="s">
        <v>51</v>
      </c>
      <c r="B22" s="22">
        <v>2025</v>
      </c>
      <c r="C22" s="22">
        <v>12</v>
      </c>
      <c r="D22" s="27"/>
      <c r="E22" s="24">
        <f>E13-D14-D15-D16-D17-D18-D19-D20-D21-D22</f>
        <v>100000</v>
      </c>
      <c r="F22" t="str">
        <f t="shared" si="0"/>
        <v>NEJ eller kun måneder</v>
      </c>
    </row>
  </sheetData>
  <phoneticPr fontId="21" type="noConversion"/>
  <conditionalFormatting sqref="F13:F22">
    <cfRule type="containsText" dxfId="4" priority="5" operator="containsText" text="NEJ">
      <formula>NOT(ISERROR(SEARCH("NEJ",F13)))</formula>
    </cfRule>
  </conditionalFormatting>
  <conditionalFormatting sqref="E13:E22">
    <cfRule type="cellIs" dxfId="3" priority="2" operator="lessThan">
      <formula>0</formula>
    </cfRule>
    <cfRule type="cellIs" dxfId="2" priority="3" operator="lessThan">
      <formula>100000</formula>
    </cfRule>
    <cfRule type="cellIs" dxfId="1" priority="4" operator="lessThan">
      <formula>0</formula>
    </cfRule>
  </conditionalFormatting>
  <conditionalFormatting sqref="F14:F22">
    <cfRule type="containsText" dxfId="0" priority="1" operator="containsText" text="NEJ">
      <formula>NOT(ISERROR(SEARCH("NEJ",F14)))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8310-EF91-4497-9B6C-1DDA3CD2D243}">
  <dimension ref="A1:D24"/>
  <sheetViews>
    <sheetView workbookViewId="0">
      <selection activeCell="E24" sqref="E24"/>
    </sheetView>
  </sheetViews>
  <sheetFormatPr defaultRowHeight="15.6" x14ac:dyDescent="0.3"/>
  <cols>
    <col min="1" max="1" width="11.09765625" customWidth="1"/>
  </cols>
  <sheetData>
    <row r="1" spans="1:2" x14ac:dyDescent="0.3">
      <c r="A1" t="s">
        <v>27</v>
      </c>
    </row>
    <row r="3" spans="1:2" x14ac:dyDescent="0.3">
      <c r="A3" t="s">
        <v>29</v>
      </c>
    </row>
    <row r="4" spans="1:2" x14ac:dyDescent="0.3">
      <c r="B4" t="s">
        <v>30</v>
      </c>
    </row>
    <row r="6" spans="1:2" x14ac:dyDescent="0.3">
      <c r="A6" t="s">
        <v>31</v>
      </c>
      <c r="B6" t="s">
        <v>32</v>
      </c>
    </row>
    <row r="7" spans="1:2" x14ac:dyDescent="0.3">
      <c r="B7" t="s">
        <v>33</v>
      </c>
    </row>
    <row r="9" spans="1:2" x14ac:dyDescent="0.3">
      <c r="A9" t="s">
        <v>34</v>
      </c>
      <c r="B9" t="s">
        <v>35</v>
      </c>
    </row>
    <row r="10" spans="1:2" x14ac:dyDescent="0.3">
      <c r="B10" t="s">
        <v>36</v>
      </c>
    </row>
    <row r="11" spans="1:2" x14ac:dyDescent="0.3">
      <c r="B11" t="s">
        <v>37</v>
      </c>
    </row>
    <row r="12" spans="1:2" x14ac:dyDescent="0.3">
      <c r="B12" t="s">
        <v>38</v>
      </c>
    </row>
    <row r="13" spans="1:2" x14ac:dyDescent="0.3">
      <c r="B13" t="s">
        <v>39</v>
      </c>
    </row>
    <row r="15" spans="1:2" x14ac:dyDescent="0.3">
      <c r="A15" t="s">
        <v>40</v>
      </c>
      <c r="B15" t="s">
        <v>41</v>
      </c>
    </row>
    <row r="16" spans="1:2" x14ac:dyDescent="0.3">
      <c r="B16" t="s">
        <v>42</v>
      </c>
    </row>
    <row r="17" spans="1:4" x14ac:dyDescent="0.3">
      <c r="B17" t="s">
        <v>43</v>
      </c>
    </row>
    <row r="19" spans="1:4" x14ac:dyDescent="0.3">
      <c r="A19" t="s">
        <v>44</v>
      </c>
      <c r="B19" t="s">
        <v>45</v>
      </c>
    </row>
    <row r="20" spans="1:4" x14ac:dyDescent="0.3">
      <c r="B20" t="s">
        <v>46</v>
      </c>
      <c r="D20" s="30"/>
    </row>
    <row r="22" spans="1:4" x14ac:dyDescent="0.3">
      <c r="B22" t="s">
        <v>47</v>
      </c>
    </row>
    <row r="23" spans="1:4" x14ac:dyDescent="0.3">
      <c r="B23" t="s">
        <v>48</v>
      </c>
    </row>
    <row r="24" spans="1:4" x14ac:dyDescent="0.3">
      <c r="B2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dcterms:created xsi:type="dcterms:W3CDTF">2021-01-26T19:50:18Z</dcterms:created>
  <dcterms:modified xsi:type="dcterms:W3CDTF">2021-01-26T20:04:06Z</dcterms:modified>
</cp:coreProperties>
</file>