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ropbox\Kombardo\"/>
    </mc:Choice>
  </mc:AlternateContent>
  <xr:revisionPtr revIDLastSave="0" documentId="13_ncr:1_{6E723C2F-EEA9-4732-8278-9B6B90FBFAE7}" xr6:coauthVersionLast="47" xr6:coauthVersionMax="47" xr10:uidLastSave="{00000000-0000-0000-0000-000000000000}"/>
  <bookViews>
    <workbookView xWindow="-108" yWindow="-108" windowWidth="23256" windowHeight="12456" xr2:uid="{758D1E39-B486-4157-805F-2B29A0C787C9}"/>
  </bookViews>
  <sheets>
    <sheet name="Koversigt" sheetId="1" r:id="rId1"/>
  </sheets>
  <definedNames>
    <definedName name="Pause">Koversigt!$R$1</definedName>
    <definedName name="Tom">Koversigt!$Q$1</definedName>
    <definedName name="_xlnm.Print_Area" localSheetId="0">Koversigt!$A:$O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N87" i="1"/>
  <c r="O87" i="1" s="1"/>
  <c r="J87" i="1"/>
  <c r="K87" i="1" s="1"/>
  <c r="F87" i="1"/>
  <c r="B87" i="1"/>
  <c r="C87" i="1" s="1"/>
  <c r="N76" i="1"/>
  <c r="O76" i="1" s="1"/>
  <c r="J76" i="1"/>
  <c r="K76" i="1" s="1"/>
  <c r="F76" i="1"/>
  <c r="G76" i="1" s="1"/>
  <c r="B76" i="1"/>
  <c r="C76" i="1" s="1"/>
  <c r="B65" i="1"/>
  <c r="C65" i="1" s="1"/>
  <c r="B54" i="1"/>
  <c r="E43" i="1"/>
  <c r="F43" i="1" s="1"/>
  <c r="B43" i="1"/>
  <c r="C43" i="1" s="1"/>
  <c r="H32" i="1"/>
  <c r="E32" i="1"/>
  <c r="F32" i="1" s="1"/>
  <c r="B32" i="1"/>
  <c r="C32" i="1" s="1"/>
  <c r="B21" i="1"/>
  <c r="C21" i="1" s="1"/>
  <c r="E21" i="1"/>
  <c r="F21" i="1" s="1"/>
  <c r="H21" i="1"/>
  <c r="I21" i="1" s="1"/>
  <c r="K21" i="1"/>
  <c r="L21" i="1" s="1"/>
  <c r="N21" i="1"/>
  <c r="O21" i="1" s="1"/>
  <c r="N10" i="1"/>
  <c r="O10" i="1" s="1"/>
  <c r="K10" i="1"/>
  <c r="L10" i="1" s="1"/>
  <c r="H10" i="1"/>
  <c r="I10" i="1" s="1"/>
  <c r="E10" i="1"/>
  <c r="F10" i="1" s="1"/>
  <c r="B10" i="1"/>
  <c r="C10" i="1" s="1"/>
  <c r="G87" i="1"/>
  <c r="C54" i="1"/>
  <c r="I32" i="1"/>
  <c r="N86" i="1"/>
  <c r="J86" i="1"/>
  <c r="F86" i="1"/>
  <c r="B86" i="1"/>
  <c r="N75" i="1"/>
  <c r="J75" i="1"/>
  <c r="F75" i="1"/>
  <c r="B75" i="1"/>
  <c r="B64" i="1"/>
  <c r="B53" i="1"/>
  <c r="E42" i="1"/>
  <c r="B42" i="1"/>
  <c r="H31" i="1"/>
  <c r="E31" i="1"/>
  <c r="B31" i="1"/>
  <c r="N20" i="1"/>
  <c r="K20" i="1"/>
  <c r="H20" i="1"/>
  <c r="E20" i="1"/>
  <c r="B20" i="1"/>
  <c r="N9" i="1"/>
  <c r="K9" i="1"/>
  <c r="H9" i="1"/>
  <c r="E9" i="1"/>
  <c r="B9" i="1"/>
  <c r="N79" i="1"/>
  <c r="J79" i="1"/>
  <c r="F79" i="1"/>
  <c r="B79" i="1"/>
  <c r="N68" i="1"/>
  <c r="J68" i="1"/>
  <c r="F68" i="1"/>
  <c r="B68" i="1"/>
  <c r="B57" i="1"/>
  <c r="B46" i="1"/>
  <c r="E35" i="1"/>
  <c r="B35" i="1"/>
  <c r="H24" i="1"/>
  <c r="E24" i="1"/>
  <c r="B24" i="1"/>
  <c r="N13" i="1"/>
  <c r="K13" i="1"/>
  <c r="H13" i="1"/>
  <c r="E13" i="1"/>
  <c r="B13" i="1"/>
  <c r="N2" i="1"/>
  <c r="K2" i="1"/>
  <c r="H2" i="1"/>
  <c r="E2" i="1"/>
  <c r="B2" i="1"/>
</calcChain>
</file>

<file path=xl/sharedStrings.xml><?xml version="1.0" encoding="utf-8"?>
<sst xmlns="http://schemas.openxmlformats.org/spreadsheetml/2006/main" count="201" uniqueCount="50">
  <si>
    <t>Start garage</t>
  </si>
  <si>
    <t>Kunde</t>
  </si>
  <si>
    <t>Tur</t>
  </si>
  <si>
    <t>KBL - KBH - AAR - RAN - AAL</t>
  </si>
  <si>
    <t>KBH - AAR - RAN - AAL</t>
  </si>
  <si>
    <t>Ankomst</t>
  </si>
  <si>
    <t>Afgang</t>
  </si>
  <si>
    <t>AAL - RAN - AAR - KBH - KBL</t>
  </si>
  <si>
    <t>AAL - RAN - AAR - KBH</t>
  </si>
  <si>
    <t>Slut garage</t>
  </si>
  <si>
    <t>to</t>
  </si>
  <si>
    <t>KBL - KBH - AAR - SIL - VIB</t>
  </si>
  <si>
    <t>VIB - SIL - AAR - KBH - KBL</t>
  </si>
  <si>
    <t xml:space="preserve"> VIB - SIL - AAR - KBH - KBL</t>
  </si>
  <si>
    <t>KBL - KBH - AAR</t>
  </si>
  <si>
    <t>AAR - KBH - KBL</t>
  </si>
  <si>
    <t>KBH - AAR</t>
  </si>
  <si>
    <t>HEL - HIL - HOB - ODD - AAR - SIL - VIB</t>
  </si>
  <si>
    <t>VIB - SIL - AAR - ODD - HOB - HIL - HEL</t>
  </si>
  <si>
    <t>KBL - KBH - ODD - AAR - RAN - AAL</t>
  </si>
  <si>
    <t>AAL - RAN - AAR - ODD - KBH - KBL</t>
  </si>
  <si>
    <t>HEL - HIL - HOB - ODD - AAR - SIL - HER</t>
  </si>
  <si>
    <t>HER - SIL - AAR - ODD - HOB - HIL - HEL</t>
  </si>
  <si>
    <t>ma ti</t>
  </si>
  <si>
    <t>on to</t>
  </si>
  <si>
    <t>ma ti on</t>
  </si>
  <si>
    <t>K2</t>
  </si>
  <si>
    <t>K3</t>
  </si>
  <si>
    <t>K6</t>
  </si>
  <si>
    <t>K12</t>
  </si>
  <si>
    <t>K34</t>
  </si>
  <si>
    <t>K35</t>
  </si>
  <si>
    <t>K36</t>
  </si>
  <si>
    <t>K37</t>
  </si>
  <si>
    <t>København</t>
  </si>
  <si>
    <t>Rul 1</t>
  </si>
  <si>
    <t>Start uge 10 lige weekend</t>
  </si>
  <si>
    <t>Chauffør</t>
  </si>
  <si>
    <t>ma</t>
  </si>
  <si>
    <t>ti</t>
  </si>
  <si>
    <t>on</t>
  </si>
  <si>
    <t>fre</t>
  </si>
  <si>
    <t>lør</t>
  </si>
  <si>
    <t>søn</t>
  </si>
  <si>
    <t>tor</t>
  </si>
  <si>
    <t>Uge/ week</t>
  </si>
  <si>
    <t>Uge 10</t>
  </si>
  <si>
    <t>Silvio</t>
  </si>
  <si>
    <t>Uge 11</t>
  </si>
  <si>
    <t>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</si>
</sst>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2" borderId="0" xfId="0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544E-3340-46A9-ABC4-00CF8E53F085}">
  <sheetPr>
    <pageSetUpPr fitToPage="1"/>
  </sheetPr>
  <dimension ref="A1:R99"/>
  <sheetViews>
    <sheetView tabSelected="1" topLeftCell="A34" workbookViewId="0">
      <selection activeCell="G99" sqref="G99"/>
    </sheetView>
  </sheetViews>
  <sheetFormatPr defaultRowHeight="14.4" x14ac:dyDescent="0.3"/>
  <cols>
    <col min="1" max="1" width="10.77734375" bestFit="1" customWidth="1"/>
    <col min="2" max="13" width="8.88671875" style="2"/>
    <col min="14" max="15" width="8.88671875" style="2" customWidth="1"/>
    <col min="16" max="18" width="8.88671875" customWidth="1"/>
  </cols>
  <sheetData>
    <row r="1" spans="1:18" s="5" customFormat="1" x14ac:dyDescent="0.3">
      <c r="B1" s="5" t="s">
        <v>26</v>
      </c>
      <c r="E1" s="5" t="s">
        <v>26</v>
      </c>
      <c r="H1" s="5" t="s">
        <v>26</v>
      </c>
      <c r="K1" s="5" t="s">
        <v>26</v>
      </c>
      <c r="N1" s="5" t="s">
        <v>26</v>
      </c>
      <c r="Q1" s="6">
        <v>2.0833333333333332E-2</v>
      </c>
      <c r="R1" s="6">
        <v>4.1666666666666664E-2</v>
      </c>
    </row>
    <row r="2" spans="1:18" x14ac:dyDescent="0.3">
      <c r="A2" t="s">
        <v>0</v>
      </c>
      <c r="B2" s="3">
        <f>B3-Tom</f>
        <v>0.24652777777777776</v>
      </c>
      <c r="E2" s="3">
        <f>E3-Tom</f>
        <v>0.2673611111111111</v>
      </c>
      <c r="H2" s="3">
        <f>H3-Tom</f>
        <v>0.32291666666666669</v>
      </c>
      <c r="K2" s="3">
        <f>K3-Tom</f>
        <v>0.32291666666666669</v>
      </c>
      <c r="N2" s="3">
        <f>N3-Tom</f>
        <v>0.34375</v>
      </c>
    </row>
    <row r="3" spans="1:18" x14ac:dyDescent="0.3">
      <c r="A3" t="s">
        <v>1</v>
      </c>
      <c r="B3" s="3">
        <v>0.2673611111111111</v>
      </c>
      <c r="E3" s="3">
        <v>0.28819444444444442</v>
      </c>
      <c r="H3" s="3">
        <v>0.34375</v>
      </c>
      <c r="K3" s="3">
        <v>0.34375</v>
      </c>
      <c r="N3" s="3">
        <v>0.36458333333333331</v>
      </c>
    </row>
    <row r="4" spans="1:18" s="8" customFormat="1" x14ac:dyDescent="0.3">
      <c r="A4" s="8" t="s">
        <v>2</v>
      </c>
      <c r="B4" s="8" t="s">
        <v>4</v>
      </c>
      <c r="E4" s="8" t="s">
        <v>3</v>
      </c>
      <c r="H4" s="8" t="s">
        <v>3</v>
      </c>
      <c r="K4" s="8" t="s">
        <v>3</v>
      </c>
      <c r="N4" s="8" t="s">
        <v>4</v>
      </c>
      <c r="Q4" s="9"/>
    </row>
    <row r="5" spans="1:18" x14ac:dyDescent="0.3">
      <c r="A5" t="s">
        <v>5</v>
      </c>
      <c r="B5" s="3">
        <v>0.4826388888888889</v>
      </c>
      <c r="E5" s="3">
        <v>0.52430555555555558</v>
      </c>
      <c r="H5" s="3">
        <v>0.58680555555555558</v>
      </c>
      <c r="K5" s="3">
        <v>0.58680555555555558</v>
      </c>
      <c r="N5" s="3">
        <v>0.58680555555555558</v>
      </c>
      <c r="Q5" s="1"/>
    </row>
    <row r="6" spans="1:18" x14ac:dyDescent="0.3">
      <c r="A6" t="s">
        <v>6</v>
      </c>
      <c r="B6" s="3">
        <v>0.49652777777777779</v>
      </c>
      <c r="E6" s="3">
        <v>0.55208333333333337</v>
      </c>
      <c r="H6" s="3">
        <v>0.59375</v>
      </c>
      <c r="K6" s="3">
        <v>0.63194444444444442</v>
      </c>
      <c r="N6" s="3">
        <v>0.67708333333333337</v>
      </c>
      <c r="Q6" s="1"/>
    </row>
    <row r="7" spans="1:18" s="8" customFormat="1" x14ac:dyDescent="0.3">
      <c r="A7" s="9" t="s">
        <v>2</v>
      </c>
      <c r="B7" s="8" t="s">
        <v>7</v>
      </c>
      <c r="E7" s="8" t="s">
        <v>7</v>
      </c>
      <c r="H7" s="8" t="s">
        <v>7</v>
      </c>
      <c r="K7" s="8" t="s">
        <v>7</v>
      </c>
      <c r="N7" s="8" t="s">
        <v>8</v>
      </c>
    </row>
    <row r="8" spans="1:18" x14ac:dyDescent="0.3">
      <c r="A8" t="s">
        <v>5</v>
      </c>
      <c r="B8" s="3">
        <v>0.73611111111111116</v>
      </c>
      <c r="E8" s="3">
        <v>0.78819444444444442</v>
      </c>
      <c r="H8" s="3">
        <v>0.82986111111111116</v>
      </c>
      <c r="K8" s="3">
        <v>0.87152777777777779</v>
      </c>
      <c r="N8" s="3">
        <v>0.89930555555555558</v>
      </c>
    </row>
    <row r="9" spans="1:18" x14ac:dyDescent="0.3">
      <c r="A9" t="s">
        <v>9</v>
      </c>
      <c r="B9" s="3">
        <f>B8+Tom</f>
        <v>0.75694444444444453</v>
      </c>
      <c r="E9" s="3">
        <f>E8+Tom</f>
        <v>0.80902777777777779</v>
      </c>
      <c r="H9" s="3">
        <f>H8+Tom</f>
        <v>0.85069444444444453</v>
      </c>
      <c r="K9" s="3">
        <f>K8+Tom</f>
        <v>0.89236111111111116</v>
      </c>
      <c r="N9" s="3">
        <f>N8+Tom</f>
        <v>0.92013888888888895</v>
      </c>
    </row>
    <row r="10" spans="1:18" x14ac:dyDescent="0.3">
      <c r="B10" s="3">
        <f>B9-B2-Pause</f>
        <v>0.46875000000000006</v>
      </c>
      <c r="C10" s="4">
        <f>ROUNDUP(B10/((1/24/60)*30),0)*((1/24/60)*30)</f>
        <v>0.47916666666666663</v>
      </c>
      <c r="E10" s="3">
        <f>E9-E2-Pause</f>
        <v>0.50000000000000011</v>
      </c>
      <c r="F10" s="4">
        <f>ROUNDUP(E10/((1/24/60)*30),0)*((1/24/60)*30)</f>
        <v>0.5</v>
      </c>
      <c r="H10" s="3">
        <f>H9-H2-Pause</f>
        <v>0.48611111111111122</v>
      </c>
      <c r="I10" s="4">
        <f>ROUNDUP(H10/((1/24/60)*30),0)*((1/24/60)*30)</f>
        <v>0.5</v>
      </c>
      <c r="K10" s="3">
        <f>K9-K2-Pause</f>
        <v>0.52777777777777779</v>
      </c>
      <c r="L10" s="4">
        <f>ROUNDUP(K10/((1/24/60)*30),0)*((1/24/60)*30)</f>
        <v>0.54166666666666663</v>
      </c>
      <c r="N10" s="3">
        <f>N9-N2-Pause</f>
        <v>0.53472222222222232</v>
      </c>
      <c r="O10" s="4">
        <f>ROUNDUP(N10/((1/24/60)*30),0)*((1/24/60)*30)</f>
        <v>0.54166666666666663</v>
      </c>
    </row>
    <row r="11" spans="1:18" x14ac:dyDescent="0.3">
      <c r="B11" s="2" t="s">
        <v>23</v>
      </c>
      <c r="E11" s="2" t="s">
        <v>24</v>
      </c>
      <c r="H11" s="2" t="s">
        <v>43</v>
      </c>
      <c r="K11" s="2" t="s">
        <v>42</v>
      </c>
      <c r="N11" s="2" t="s">
        <v>41</v>
      </c>
      <c r="Q11" t="b">
        <f>IF(ISNUMBER(FIND("ma",B11,1)),TRUE,FALSE)</f>
        <v>1</v>
      </c>
    </row>
    <row r="12" spans="1:18" s="5" customFormat="1" x14ac:dyDescent="0.3">
      <c r="B12" s="5" t="s">
        <v>27</v>
      </c>
      <c r="E12" s="5" t="s">
        <v>27</v>
      </c>
      <c r="H12" s="5" t="s">
        <v>27</v>
      </c>
      <c r="K12" s="5" t="s">
        <v>27</v>
      </c>
      <c r="N12" s="5" t="s">
        <v>27</v>
      </c>
    </row>
    <row r="13" spans="1:18" x14ac:dyDescent="0.3">
      <c r="A13" t="s">
        <v>0</v>
      </c>
      <c r="B13" s="3">
        <f>B14-Tom</f>
        <v>0.28125</v>
      </c>
      <c r="E13" s="3">
        <f>E14-Tom</f>
        <v>0.34375</v>
      </c>
      <c r="H13" s="3">
        <f>H14-Tom</f>
        <v>0.36458333333333337</v>
      </c>
      <c r="K13" s="3">
        <f>K14-Tom</f>
        <v>0.38194444444444448</v>
      </c>
      <c r="N13" s="3">
        <f>N14-Tom</f>
        <v>0.40625</v>
      </c>
    </row>
    <row r="14" spans="1:18" x14ac:dyDescent="0.3">
      <c r="A14" t="s">
        <v>1</v>
      </c>
      <c r="B14" s="3">
        <v>0.30208333333333331</v>
      </c>
      <c r="E14" s="3">
        <v>0.36458333333333331</v>
      </c>
      <c r="H14" s="3">
        <v>0.38541666666666669</v>
      </c>
      <c r="K14" s="3">
        <v>0.40277777777777779</v>
      </c>
      <c r="N14" s="3">
        <v>0.42708333333333331</v>
      </c>
    </row>
    <row r="15" spans="1:18" s="8" customFormat="1" x14ac:dyDescent="0.3">
      <c r="A15" s="8" t="s">
        <v>2</v>
      </c>
      <c r="B15" s="8" t="s">
        <v>11</v>
      </c>
      <c r="E15" s="8" t="s">
        <v>11</v>
      </c>
      <c r="H15" s="8" t="s">
        <v>11</v>
      </c>
      <c r="K15" s="8" t="s">
        <v>11</v>
      </c>
      <c r="N15" s="8" t="s">
        <v>11</v>
      </c>
    </row>
    <row r="16" spans="1:18" x14ac:dyDescent="0.3">
      <c r="A16" t="s">
        <v>5</v>
      </c>
      <c r="B16" s="3">
        <v>0.54166666666666663</v>
      </c>
      <c r="E16" s="3">
        <v>0.60416666666666663</v>
      </c>
      <c r="H16" s="3">
        <v>0.625</v>
      </c>
      <c r="K16" s="3">
        <v>0.64583333333333337</v>
      </c>
      <c r="N16" s="3">
        <v>0.66666666666666663</v>
      </c>
    </row>
    <row r="17" spans="1:15" x14ac:dyDescent="0.3">
      <c r="A17" t="s">
        <v>6</v>
      </c>
      <c r="B17" s="3">
        <v>0.59375</v>
      </c>
      <c r="E17" s="3">
        <v>0.61805555555555558</v>
      </c>
      <c r="H17" s="3">
        <v>0.63888888888888884</v>
      </c>
      <c r="K17" s="3">
        <v>0.67708333333333337</v>
      </c>
      <c r="N17" s="3">
        <v>0.68055555555555558</v>
      </c>
    </row>
    <row r="18" spans="1:15" s="8" customFormat="1" x14ac:dyDescent="0.3">
      <c r="A18" s="9" t="s">
        <v>2</v>
      </c>
      <c r="B18" s="8" t="s">
        <v>12</v>
      </c>
      <c r="E18" s="8" t="s">
        <v>12</v>
      </c>
      <c r="H18" s="8" t="s">
        <v>12</v>
      </c>
      <c r="K18" s="8" t="s">
        <v>13</v>
      </c>
      <c r="N18" s="8" t="s">
        <v>12</v>
      </c>
    </row>
    <row r="19" spans="1:15" x14ac:dyDescent="0.3">
      <c r="A19" t="s">
        <v>5</v>
      </c>
      <c r="B19" s="3">
        <v>0.82986111111111116</v>
      </c>
      <c r="E19" s="3">
        <v>0.85069444444444442</v>
      </c>
      <c r="H19" s="3">
        <v>0.87152777777777779</v>
      </c>
      <c r="K19" s="3">
        <v>0.91319444444444442</v>
      </c>
      <c r="N19" s="3">
        <v>0.91319444444444442</v>
      </c>
    </row>
    <row r="20" spans="1:15" x14ac:dyDescent="0.3">
      <c r="A20" t="s">
        <v>9</v>
      </c>
      <c r="B20" s="3">
        <f>B19+Tom</f>
        <v>0.85069444444444453</v>
      </c>
      <c r="E20" s="3">
        <f>E19+Tom</f>
        <v>0.87152777777777779</v>
      </c>
      <c r="H20" s="3">
        <f>H19+Tom</f>
        <v>0.89236111111111116</v>
      </c>
      <c r="K20" s="3">
        <f>K19+Tom</f>
        <v>0.93402777777777779</v>
      </c>
      <c r="N20" s="3">
        <f>N19+Tom</f>
        <v>0.93402777777777779</v>
      </c>
    </row>
    <row r="21" spans="1:15" x14ac:dyDescent="0.3">
      <c r="B21" s="3">
        <f>B20-B13-Pause</f>
        <v>0.5277777777777779</v>
      </c>
      <c r="C21" s="4">
        <f>ROUNDUP(B21/((1/24/60)*30),0)*((1/24/60)*30)</f>
        <v>0.54166666666666663</v>
      </c>
      <c r="E21" s="3">
        <f>E20-E13-Pause</f>
        <v>0.4861111111111111</v>
      </c>
      <c r="F21" s="4">
        <f>ROUNDUP(E21/((1/24/60)*30),0)*((1/24/60)*30)</f>
        <v>0.5</v>
      </c>
      <c r="H21" s="3">
        <f>H20-H13-Pause</f>
        <v>0.4861111111111111</v>
      </c>
      <c r="I21" s="4">
        <f>ROUNDUP(H21/((1/24/60)*30),0)*((1/24/60)*30)</f>
        <v>0.5</v>
      </c>
      <c r="K21" s="3">
        <f>K20-K13-Pause</f>
        <v>0.51041666666666663</v>
      </c>
      <c r="L21" s="4">
        <f>ROUNDUP(K21/((1/24/60)*30),0)*((1/24/60)*30)</f>
        <v>0.52083333333333326</v>
      </c>
      <c r="N21" s="3">
        <f>N20-N13-Pause</f>
        <v>0.4861111111111111</v>
      </c>
      <c r="O21" s="4">
        <f>ROUNDUP(N21/((1/24/60)*30),0)*((1/24/60)*30)</f>
        <v>0.5</v>
      </c>
    </row>
    <row r="22" spans="1:15" x14ac:dyDescent="0.3">
      <c r="B22" s="2" t="s">
        <v>41</v>
      </c>
      <c r="E22" s="2" t="s">
        <v>25</v>
      </c>
      <c r="H22" s="2" t="s">
        <v>42</v>
      </c>
      <c r="K22" s="2" t="s">
        <v>10</v>
      </c>
      <c r="N22" s="2" t="s">
        <v>43</v>
      </c>
    </row>
    <row r="23" spans="1:15" s="7" customFormat="1" x14ac:dyDescent="0.3">
      <c r="B23" s="5" t="s">
        <v>28</v>
      </c>
      <c r="C23" s="5"/>
      <c r="D23" s="5"/>
      <c r="E23" s="5" t="s">
        <v>28</v>
      </c>
      <c r="F23" s="5"/>
      <c r="G23" s="5"/>
      <c r="H23" s="5" t="s">
        <v>28</v>
      </c>
      <c r="I23" s="5"/>
      <c r="J23" s="5"/>
      <c r="K23" s="5"/>
      <c r="L23" s="5"/>
      <c r="M23" s="5"/>
      <c r="N23" s="5"/>
      <c r="O23" s="5"/>
    </row>
    <row r="24" spans="1:15" x14ac:dyDescent="0.3">
      <c r="A24" t="s">
        <v>0</v>
      </c>
      <c r="B24" s="3">
        <f>B25-Tom</f>
        <v>0.22569444444444445</v>
      </c>
      <c r="E24" s="3">
        <f>E25-Tom</f>
        <v>0.44791666666666669</v>
      </c>
      <c r="H24" s="3">
        <f>H25-Tom</f>
        <v>0.48958333333333331</v>
      </c>
    </row>
    <row r="25" spans="1:15" x14ac:dyDescent="0.3">
      <c r="A25" t="s">
        <v>1</v>
      </c>
      <c r="B25" s="3">
        <v>0.24652777777777779</v>
      </c>
      <c r="E25" s="3">
        <v>0.46875</v>
      </c>
      <c r="H25" s="3">
        <v>0.51041666666666663</v>
      </c>
    </row>
    <row r="26" spans="1:15" s="8" customFormat="1" x14ac:dyDescent="0.3">
      <c r="A26" s="8" t="s">
        <v>2</v>
      </c>
      <c r="B26" s="8" t="s">
        <v>14</v>
      </c>
      <c r="E26" s="8" t="s">
        <v>14</v>
      </c>
      <c r="H26" s="8" t="s">
        <v>14</v>
      </c>
    </row>
    <row r="27" spans="1:15" x14ac:dyDescent="0.3">
      <c r="A27" t="s">
        <v>5</v>
      </c>
      <c r="B27" s="3">
        <v>0.40972222222222221</v>
      </c>
      <c r="E27" s="3">
        <v>0.63888888888888884</v>
      </c>
      <c r="H27" s="3">
        <v>0.68055555555555558</v>
      </c>
    </row>
    <row r="28" spans="1:15" x14ac:dyDescent="0.3">
      <c r="A28" t="s">
        <v>6</v>
      </c>
      <c r="B28" s="3">
        <v>0.44791666666666669</v>
      </c>
      <c r="E28" s="3">
        <v>0.66666666666666663</v>
      </c>
      <c r="H28" s="3">
        <v>0.70486111111111116</v>
      </c>
    </row>
    <row r="29" spans="1:15" s="8" customFormat="1" x14ac:dyDescent="0.3">
      <c r="A29" s="9" t="s">
        <v>2</v>
      </c>
      <c r="B29" s="8" t="s">
        <v>15</v>
      </c>
      <c r="E29" s="8" t="s">
        <v>15</v>
      </c>
      <c r="H29" s="8" t="s">
        <v>15</v>
      </c>
    </row>
    <row r="30" spans="1:15" x14ac:dyDescent="0.3">
      <c r="A30" t="s">
        <v>5</v>
      </c>
      <c r="B30" s="3">
        <v>0.61111111111111116</v>
      </c>
      <c r="E30" s="3">
        <v>0.82986111111111116</v>
      </c>
      <c r="H30" s="3">
        <v>0.87152777777777779</v>
      </c>
    </row>
    <row r="31" spans="1:15" x14ac:dyDescent="0.3">
      <c r="A31" t="s">
        <v>9</v>
      </c>
      <c r="B31" s="3">
        <f>B30+Tom</f>
        <v>0.63194444444444453</v>
      </c>
      <c r="E31" s="3">
        <f>E30+Tom</f>
        <v>0.85069444444444453</v>
      </c>
      <c r="H31" s="3">
        <f>H30+Tom</f>
        <v>0.89236111111111116</v>
      </c>
    </row>
    <row r="32" spans="1:15" x14ac:dyDescent="0.3">
      <c r="B32" s="3">
        <f>B31-B24-Pause</f>
        <v>0.36458333333333343</v>
      </c>
      <c r="C32" s="4">
        <f>ROUNDUP(B32/((1/24/60)*30),0)*((1/24/60)*30)</f>
        <v>0.375</v>
      </c>
      <c r="E32" s="3">
        <f>E31-E24-Pause</f>
        <v>0.36111111111111116</v>
      </c>
      <c r="F32" s="4">
        <f>ROUNDUP(E32/((1/24/60)*30),0)*((1/24/60)*30)</f>
        <v>0.375</v>
      </c>
      <c r="H32" s="3">
        <f>H31-H24-Pause</f>
        <v>0.36111111111111116</v>
      </c>
      <c r="I32" s="4">
        <f>ROUNDUP(H32/((1/24/60)*30),0)*((1/24/60)*30)</f>
        <v>0.375</v>
      </c>
    </row>
    <row r="33" spans="1:15" x14ac:dyDescent="0.3">
      <c r="B33" s="2" t="s">
        <v>24</v>
      </c>
      <c r="E33" s="2" t="s">
        <v>41</v>
      </c>
      <c r="H33" s="2" t="s">
        <v>43</v>
      </c>
    </row>
    <row r="34" spans="1:15" s="7" customFormat="1" x14ac:dyDescent="0.3">
      <c r="B34" s="5" t="s">
        <v>29</v>
      </c>
      <c r="C34" s="5"/>
      <c r="D34" s="5"/>
      <c r="E34" s="5" t="s">
        <v>29</v>
      </c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3">
      <c r="A35" t="s">
        <v>0</v>
      </c>
      <c r="B35" s="3">
        <f>B36-Tom</f>
        <v>0.3611111111111111</v>
      </c>
      <c r="E35" s="3">
        <f>E36-Tom</f>
        <v>0.53125</v>
      </c>
    </row>
    <row r="36" spans="1:15" x14ac:dyDescent="0.3">
      <c r="A36" t="s">
        <v>1</v>
      </c>
      <c r="B36" s="3">
        <v>0.38194444444444442</v>
      </c>
      <c r="E36" s="3">
        <v>0.55208333333333337</v>
      </c>
    </row>
    <row r="37" spans="1:15" s="8" customFormat="1" x14ac:dyDescent="0.3">
      <c r="A37" s="8" t="s">
        <v>2</v>
      </c>
      <c r="B37" s="8" t="s">
        <v>14</v>
      </c>
      <c r="E37" s="8" t="s">
        <v>16</v>
      </c>
    </row>
    <row r="38" spans="1:15" x14ac:dyDescent="0.3">
      <c r="A38" t="s">
        <v>5</v>
      </c>
      <c r="B38" s="3">
        <v>0.55555555555555558</v>
      </c>
      <c r="E38" s="3">
        <v>0.70138888888888884</v>
      </c>
    </row>
    <row r="39" spans="1:15" x14ac:dyDescent="0.3">
      <c r="A39" t="s">
        <v>6</v>
      </c>
      <c r="B39" s="3">
        <v>0.58333333333333337</v>
      </c>
      <c r="E39" s="3">
        <v>0.75</v>
      </c>
    </row>
    <row r="40" spans="1:15" s="8" customFormat="1" x14ac:dyDescent="0.3">
      <c r="A40" s="9" t="s">
        <v>2</v>
      </c>
      <c r="B40" s="8" t="s">
        <v>15</v>
      </c>
      <c r="E40" s="8" t="s">
        <v>15</v>
      </c>
    </row>
    <row r="41" spans="1:15" x14ac:dyDescent="0.3">
      <c r="A41" t="s">
        <v>5</v>
      </c>
      <c r="B41" s="3">
        <v>0.74652777777777779</v>
      </c>
      <c r="E41" s="3">
        <v>0.91319444444444442</v>
      </c>
    </row>
    <row r="42" spans="1:15" x14ac:dyDescent="0.3">
      <c r="A42" t="s">
        <v>9</v>
      </c>
      <c r="B42" s="3">
        <f>B41+Tom</f>
        <v>0.76736111111111116</v>
      </c>
      <c r="E42" s="3">
        <f>E41+Tom</f>
        <v>0.93402777777777779</v>
      </c>
    </row>
    <row r="43" spans="1:15" x14ac:dyDescent="0.3">
      <c r="B43" s="3">
        <f>B42-B35-Pause</f>
        <v>0.36458333333333337</v>
      </c>
      <c r="C43" s="4">
        <f>ROUNDUP(B43/((1/24/60)*30),0)*((1/24/60)*30)</f>
        <v>0.375</v>
      </c>
      <c r="E43" s="3">
        <f>E42-E35-Pause</f>
        <v>0.3611111111111111</v>
      </c>
      <c r="F43" s="4">
        <f>ROUNDUP(E43/((1/24/60)*30),0)*((1/24/60)*30)</f>
        <v>0.375</v>
      </c>
    </row>
    <row r="44" spans="1:15" x14ac:dyDescent="0.3">
      <c r="B44" s="2" t="s">
        <v>43</v>
      </c>
      <c r="E44" s="2" t="s">
        <v>25</v>
      </c>
    </row>
    <row r="45" spans="1:15" s="7" customFormat="1" x14ac:dyDescent="0.3">
      <c r="B45" s="5" t="s">
        <v>30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3">
      <c r="A46" t="s">
        <v>0</v>
      </c>
      <c r="B46" s="3">
        <f>B47-Tom</f>
        <v>0.25347222222222227</v>
      </c>
    </row>
    <row r="47" spans="1:15" x14ac:dyDescent="0.3">
      <c r="A47" t="s">
        <v>1</v>
      </c>
      <c r="B47" s="3">
        <v>0.27430555555555558</v>
      </c>
    </row>
    <row r="48" spans="1:15" s="8" customFormat="1" x14ac:dyDescent="0.3">
      <c r="A48" s="8" t="s">
        <v>2</v>
      </c>
      <c r="B48" s="8" t="s">
        <v>17</v>
      </c>
    </row>
    <row r="49" spans="1:15" x14ac:dyDescent="0.3">
      <c r="A49" t="s">
        <v>5</v>
      </c>
      <c r="B49" s="3">
        <v>0.52430555555555558</v>
      </c>
    </row>
    <row r="50" spans="1:15" x14ac:dyDescent="0.3">
      <c r="A50" t="s">
        <v>6</v>
      </c>
      <c r="B50" s="3">
        <v>0.55555555555555558</v>
      </c>
    </row>
    <row r="51" spans="1:15" s="8" customFormat="1" x14ac:dyDescent="0.3">
      <c r="A51" s="9" t="s">
        <v>2</v>
      </c>
      <c r="B51" s="8" t="s">
        <v>18</v>
      </c>
    </row>
    <row r="52" spans="1:15" x14ac:dyDescent="0.3">
      <c r="A52" t="s">
        <v>5</v>
      </c>
      <c r="B52" s="3">
        <v>0.80555555555555558</v>
      </c>
    </row>
    <row r="53" spans="1:15" x14ac:dyDescent="0.3">
      <c r="A53" t="s">
        <v>9</v>
      </c>
      <c r="B53" s="3">
        <f>B52+Tom</f>
        <v>0.82638888888888895</v>
      </c>
    </row>
    <row r="54" spans="1:15" x14ac:dyDescent="0.3">
      <c r="B54" s="3">
        <f>B53-B46-Pause</f>
        <v>0.53125000000000011</v>
      </c>
      <c r="C54" s="4">
        <f>ROUNDUP(B54/((1/24/60)*30),0)*((1/24/60)*30)</f>
        <v>0.54166666666666663</v>
      </c>
    </row>
    <row r="55" spans="1:15" x14ac:dyDescent="0.3">
      <c r="B55" s="2" t="s">
        <v>23</v>
      </c>
    </row>
    <row r="56" spans="1:15" s="7" customFormat="1" x14ac:dyDescent="0.3">
      <c r="B56" s="5" t="s">
        <v>31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3">
      <c r="A57" t="s">
        <v>0</v>
      </c>
      <c r="B57" s="3">
        <f>B58-Tom</f>
        <v>0.2673611111111111</v>
      </c>
    </row>
    <row r="58" spans="1:15" x14ac:dyDescent="0.3">
      <c r="A58" t="s">
        <v>1</v>
      </c>
      <c r="B58" s="3">
        <v>0.28819444444444442</v>
      </c>
    </row>
    <row r="59" spans="1:15" s="8" customFormat="1" x14ac:dyDescent="0.3">
      <c r="A59" s="8" t="s">
        <v>2</v>
      </c>
      <c r="B59" s="8" t="s">
        <v>19</v>
      </c>
    </row>
    <row r="60" spans="1:15" x14ac:dyDescent="0.3">
      <c r="A60" t="s">
        <v>5</v>
      </c>
      <c r="B60" s="3">
        <v>0.52777777777777779</v>
      </c>
    </row>
    <row r="61" spans="1:15" x14ac:dyDescent="0.3">
      <c r="A61" t="s">
        <v>6</v>
      </c>
      <c r="B61" s="3">
        <v>0.55208333333333337</v>
      </c>
    </row>
    <row r="62" spans="1:15" s="8" customFormat="1" x14ac:dyDescent="0.3">
      <c r="A62" s="9" t="s">
        <v>2</v>
      </c>
      <c r="B62" s="8" t="s">
        <v>20</v>
      </c>
    </row>
    <row r="63" spans="1:15" x14ac:dyDescent="0.3">
      <c r="A63" t="s">
        <v>5</v>
      </c>
      <c r="B63" s="3">
        <v>0.78819444444444442</v>
      </c>
    </row>
    <row r="64" spans="1:15" x14ac:dyDescent="0.3">
      <c r="A64" t="s">
        <v>9</v>
      </c>
      <c r="B64" s="3">
        <f>B63+Tom</f>
        <v>0.80902777777777779</v>
      </c>
    </row>
    <row r="65" spans="1:15" x14ac:dyDescent="0.3">
      <c r="B65" s="3">
        <f>B64-B57-Pause</f>
        <v>0.50000000000000011</v>
      </c>
      <c r="C65" s="4">
        <f>ROUNDUP(B65/((1/24/60)*30),0)*((1/24/60)*30)</f>
        <v>0.5</v>
      </c>
    </row>
    <row r="66" spans="1:15" x14ac:dyDescent="0.3">
      <c r="B66" s="2" t="s">
        <v>23</v>
      </c>
    </row>
    <row r="67" spans="1:15" s="7" customFormat="1" x14ac:dyDescent="0.3">
      <c r="B67" s="5" t="s">
        <v>32</v>
      </c>
      <c r="C67" s="5"/>
      <c r="D67" s="5"/>
      <c r="E67" s="5"/>
      <c r="F67" s="5" t="s">
        <v>32</v>
      </c>
      <c r="G67" s="5"/>
      <c r="H67" s="5"/>
      <c r="I67" s="5"/>
      <c r="J67" s="5" t="s">
        <v>32</v>
      </c>
      <c r="K67" s="5"/>
      <c r="L67" s="5"/>
      <c r="M67" s="5"/>
      <c r="N67" s="5" t="s">
        <v>32</v>
      </c>
      <c r="O67" s="5"/>
    </row>
    <row r="68" spans="1:15" x14ac:dyDescent="0.3">
      <c r="A68" t="s">
        <v>0</v>
      </c>
      <c r="B68" s="3">
        <f>B69-Tom</f>
        <v>0.22569444444444445</v>
      </c>
      <c r="F68" s="3">
        <f>F69-Tom</f>
        <v>0.2673611111111111</v>
      </c>
      <c r="J68" s="3">
        <f>J69-Tom</f>
        <v>0.3298611111111111</v>
      </c>
      <c r="N68" s="3">
        <f>N69-Tom</f>
        <v>0.35069444444444448</v>
      </c>
    </row>
    <row r="69" spans="1:15" x14ac:dyDescent="0.3">
      <c r="A69" t="s">
        <v>1</v>
      </c>
      <c r="B69" s="3">
        <v>0.24652777777777779</v>
      </c>
      <c r="F69" s="3">
        <v>0.28819444444444442</v>
      </c>
      <c r="J69" s="3">
        <v>0.35069444444444442</v>
      </c>
      <c r="N69" s="3">
        <v>0.37152777777777779</v>
      </c>
    </row>
    <row r="70" spans="1:15" s="8" customFormat="1" x14ac:dyDescent="0.3">
      <c r="A70" s="8" t="s">
        <v>2</v>
      </c>
      <c r="B70" s="8" t="s">
        <v>21</v>
      </c>
      <c r="F70" s="8" t="s">
        <v>21</v>
      </c>
      <c r="J70" s="8" t="s">
        <v>21</v>
      </c>
      <c r="N70" s="8" t="s">
        <v>21</v>
      </c>
    </row>
    <row r="71" spans="1:15" x14ac:dyDescent="0.3">
      <c r="A71" t="s">
        <v>5</v>
      </c>
      <c r="B71" s="3">
        <v>0.49652777777777779</v>
      </c>
      <c r="F71" s="3">
        <v>0.53819444444444442</v>
      </c>
      <c r="J71" s="3">
        <v>0.60069444444444442</v>
      </c>
      <c r="N71" s="3">
        <v>0.62152777777777779</v>
      </c>
    </row>
    <row r="72" spans="1:15" x14ac:dyDescent="0.3">
      <c r="A72" t="s">
        <v>6</v>
      </c>
      <c r="B72" s="3">
        <v>0.5625</v>
      </c>
      <c r="F72" s="3">
        <v>0.5625</v>
      </c>
      <c r="J72" s="3">
        <v>0.625</v>
      </c>
      <c r="N72" s="3">
        <v>0.64583333333333337</v>
      </c>
    </row>
    <row r="73" spans="1:15" s="8" customFormat="1" x14ac:dyDescent="0.3">
      <c r="A73" s="9" t="s">
        <v>2</v>
      </c>
      <c r="B73" s="8" t="s">
        <v>22</v>
      </c>
      <c r="F73" s="8" t="s">
        <v>22</v>
      </c>
      <c r="J73" s="8" t="s">
        <v>22</v>
      </c>
      <c r="N73" s="8" t="s">
        <v>22</v>
      </c>
    </row>
    <row r="74" spans="1:15" x14ac:dyDescent="0.3">
      <c r="A74" t="s">
        <v>5</v>
      </c>
      <c r="B74" s="3">
        <v>0.80555555555555558</v>
      </c>
      <c r="F74" s="3">
        <v>0.80555555555555558</v>
      </c>
      <c r="J74" s="3">
        <v>0.86805555555555558</v>
      </c>
      <c r="N74" s="3">
        <v>0.88888888888888884</v>
      </c>
    </row>
    <row r="75" spans="1:15" x14ac:dyDescent="0.3">
      <c r="A75" t="s">
        <v>9</v>
      </c>
      <c r="B75" s="3">
        <f>B74+Tom</f>
        <v>0.82638888888888895</v>
      </c>
      <c r="F75" s="3">
        <f>F74+Tom</f>
        <v>0.82638888888888895</v>
      </c>
      <c r="J75" s="3">
        <f>J74+Tom</f>
        <v>0.88888888888888895</v>
      </c>
      <c r="N75" s="3">
        <f>N74+Tom</f>
        <v>0.90972222222222221</v>
      </c>
    </row>
    <row r="76" spans="1:15" x14ac:dyDescent="0.3">
      <c r="B76" s="3">
        <f>B75-B68-Pause</f>
        <v>0.5590277777777779</v>
      </c>
      <c r="C76" s="4">
        <f>ROUNDUP(B76/((1/24/60)*30),0)*((1/24/60)*30)</f>
        <v>0.5625</v>
      </c>
      <c r="F76" s="3">
        <f>F75-F68-Pause</f>
        <v>0.51736111111111127</v>
      </c>
      <c r="G76" s="4">
        <f>ROUNDUP(F76/((1/24/60)*30),0)*((1/24/60)*30)</f>
        <v>0.52083333333333326</v>
      </c>
      <c r="J76" s="3">
        <f>J75-J68-Pause</f>
        <v>0.51736111111111127</v>
      </c>
      <c r="K76" s="4">
        <f>ROUNDUP(J76/((1/24/60)*30),0)*((1/24/60)*30)</f>
        <v>0.52083333333333326</v>
      </c>
      <c r="N76" s="3">
        <f>N75-N68-Pause</f>
        <v>0.51736111111111105</v>
      </c>
      <c r="O76" s="4">
        <f>ROUNDUP(N76/((1/24/60)*30),0)*((1/24/60)*30)</f>
        <v>0.52083333333333326</v>
      </c>
    </row>
    <row r="77" spans="1:15" x14ac:dyDescent="0.3">
      <c r="B77" s="2" t="s">
        <v>41</v>
      </c>
      <c r="F77" s="2" t="s">
        <v>42</v>
      </c>
      <c r="J77" s="2" t="s">
        <v>24</v>
      </c>
      <c r="N77" s="2" t="s">
        <v>43</v>
      </c>
    </row>
    <row r="78" spans="1:15" s="7" customFormat="1" x14ac:dyDescent="0.3">
      <c r="B78" s="5" t="s">
        <v>33</v>
      </c>
      <c r="C78" s="5"/>
      <c r="D78" s="5"/>
      <c r="E78" s="5"/>
      <c r="F78" s="5" t="s">
        <v>33</v>
      </c>
      <c r="G78" s="5"/>
      <c r="H78" s="5"/>
      <c r="I78" s="5"/>
      <c r="J78" s="5" t="s">
        <v>33</v>
      </c>
      <c r="K78" s="5"/>
      <c r="L78" s="5"/>
      <c r="M78" s="5"/>
      <c r="N78" s="5" t="s">
        <v>33</v>
      </c>
      <c r="O78" s="5"/>
    </row>
    <row r="79" spans="1:15" x14ac:dyDescent="0.3">
      <c r="A79" t="s">
        <v>0</v>
      </c>
      <c r="B79" s="3">
        <f>B80-Tom</f>
        <v>0.23958333333333334</v>
      </c>
      <c r="F79" s="3">
        <f>F80-Tom</f>
        <v>0.28125</v>
      </c>
      <c r="J79" s="3">
        <f>J80-Tom</f>
        <v>0.34027777777777779</v>
      </c>
      <c r="N79" s="3">
        <f>N80-Tom</f>
        <v>0.36458333333333337</v>
      </c>
    </row>
    <row r="80" spans="1:15" x14ac:dyDescent="0.3">
      <c r="A80" t="s">
        <v>1</v>
      </c>
      <c r="B80" s="3">
        <v>0.26041666666666669</v>
      </c>
      <c r="F80" s="3">
        <v>0.30208333333333331</v>
      </c>
      <c r="J80" s="3">
        <v>0.3611111111111111</v>
      </c>
      <c r="N80" s="3">
        <v>0.38541666666666669</v>
      </c>
    </row>
    <row r="81" spans="1:17" s="8" customFormat="1" x14ac:dyDescent="0.3">
      <c r="A81" s="8" t="s">
        <v>2</v>
      </c>
      <c r="B81" s="8" t="s">
        <v>19</v>
      </c>
      <c r="F81" s="8" t="s">
        <v>19</v>
      </c>
      <c r="J81" s="8" t="s">
        <v>19</v>
      </c>
      <c r="N81" s="8" t="s">
        <v>19</v>
      </c>
    </row>
    <row r="82" spans="1:17" x14ac:dyDescent="0.3">
      <c r="A82" t="s">
        <v>5</v>
      </c>
      <c r="B82" s="3">
        <v>0.50694444444444442</v>
      </c>
      <c r="F82" s="3">
        <v>0.54861111111111116</v>
      </c>
      <c r="J82" s="3">
        <v>0.61111111111111116</v>
      </c>
      <c r="N82" s="3">
        <v>0.63194444444444442</v>
      </c>
    </row>
    <row r="83" spans="1:17" x14ac:dyDescent="0.3">
      <c r="A83" t="s">
        <v>6</v>
      </c>
      <c r="B83" s="3">
        <v>0.55208333333333337</v>
      </c>
      <c r="F83" s="3">
        <v>0.55208333333333337</v>
      </c>
      <c r="J83" s="3">
        <v>0.61458333333333337</v>
      </c>
      <c r="N83" s="3">
        <v>0.63541666666666663</v>
      </c>
    </row>
    <row r="84" spans="1:17" s="8" customFormat="1" x14ac:dyDescent="0.3">
      <c r="A84" s="9" t="s">
        <v>2</v>
      </c>
      <c r="B84" s="8" t="s">
        <v>20</v>
      </c>
      <c r="F84" s="8" t="s">
        <v>20</v>
      </c>
      <c r="J84" s="8" t="s">
        <v>20</v>
      </c>
      <c r="N84" s="8" t="s">
        <v>20</v>
      </c>
    </row>
    <row r="85" spans="1:17" x14ac:dyDescent="0.3">
      <c r="A85" t="s">
        <v>5</v>
      </c>
      <c r="B85" s="3">
        <v>0.78819444444444442</v>
      </c>
      <c r="F85" s="3">
        <v>0.78819444444444442</v>
      </c>
      <c r="J85" s="3">
        <v>0.85069444444444442</v>
      </c>
      <c r="N85" s="3">
        <v>0.87152777777777779</v>
      </c>
    </row>
    <row r="86" spans="1:17" x14ac:dyDescent="0.3">
      <c r="A86" t="s">
        <v>9</v>
      </c>
      <c r="B86" s="3">
        <f>B85+Tom</f>
        <v>0.80902777777777779</v>
      </c>
      <c r="F86" s="3">
        <f>F85+Tom</f>
        <v>0.80902777777777779</v>
      </c>
      <c r="J86" s="3">
        <f>J85+Tom</f>
        <v>0.87152777777777779</v>
      </c>
      <c r="N86" s="3">
        <f>N85+Tom</f>
        <v>0.89236111111111116</v>
      </c>
    </row>
    <row r="87" spans="1:17" x14ac:dyDescent="0.3">
      <c r="B87" s="3">
        <f>B86-B79-Pause</f>
        <v>0.52777777777777779</v>
      </c>
      <c r="C87" s="4">
        <f>ROUNDUP(B87/((1/24/60)*30),0)*((1/24/60)*30)</f>
        <v>0.54166666666666663</v>
      </c>
      <c r="F87" s="3">
        <f>F86-F79-Pause</f>
        <v>0.4861111111111111</v>
      </c>
      <c r="G87" s="4">
        <f>ROUNDUP(F87/((1/24/60)*30),0)*((1/24/60)*30)</f>
        <v>0.5</v>
      </c>
      <c r="J87" s="3">
        <f>J86-J79-Pause</f>
        <v>0.48958333333333331</v>
      </c>
      <c r="K87" s="4">
        <f>ROUNDUP(J87/((1/24/60)*30),0)*((1/24/60)*30)</f>
        <v>0.5</v>
      </c>
      <c r="N87" s="3">
        <f>N86-N79-Pause</f>
        <v>0.4861111111111111</v>
      </c>
      <c r="O87" s="4">
        <f>ROUNDUP(N87/((1/24/60)*30),0)*((1/24/60)*30)</f>
        <v>0.5</v>
      </c>
    </row>
    <row r="88" spans="1:17" x14ac:dyDescent="0.3">
      <c r="B88" s="2" t="s">
        <v>41</v>
      </c>
      <c r="F88" s="2" t="s">
        <v>42</v>
      </c>
      <c r="J88" s="2" t="s">
        <v>24</v>
      </c>
      <c r="N88" s="2" t="s">
        <v>43</v>
      </c>
    </row>
    <row r="94" spans="1:17" x14ac:dyDescent="0.3">
      <c r="A94" s="10" t="s">
        <v>34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x14ac:dyDescent="0.3">
      <c r="A95" s="10" t="s">
        <v>35</v>
      </c>
      <c r="B95" s="10"/>
      <c r="C95" s="10"/>
      <c r="D95" s="15" t="s">
        <v>36</v>
      </c>
      <c r="E95" s="15"/>
      <c r="F95" s="16"/>
      <c r="G95" s="10"/>
      <c r="H95" s="10"/>
      <c r="I95" s="10"/>
      <c r="J95" s="10"/>
      <c r="K95" s="10"/>
      <c r="L95" s="10"/>
      <c r="M95" s="14"/>
      <c r="N95" s="10"/>
      <c r="O95" s="10"/>
      <c r="P95" s="10"/>
      <c r="Q95" s="10"/>
    </row>
    <row r="96" spans="1:17" x14ac:dyDescent="0.3">
      <c r="A96" s="10" t="s">
        <v>37</v>
      </c>
      <c r="B96" s="10"/>
      <c r="C96" s="10"/>
      <c r="D96" s="11" t="s">
        <v>38</v>
      </c>
      <c r="E96" s="11" t="s">
        <v>39</v>
      </c>
      <c r="F96" s="11" t="s">
        <v>40</v>
      </c>
      <c r="G96" s="11" t="s">
        <v>10</v>
      </c>
      <c r="H96" s="11" t="s">
        <v>41</v>
      </c>
      <c r="I96" s="11" t="s">
        <v>42</v>
      </c>
      <c r="J96" s="11" t="s">
        <v>43</v>
      </c>
      <c r="K96" s="11" t="s">
        <v>38</v>
      </c>
      <c r="L96" s="11" t="s">
        <v>39</v>
      </c>
      <c r="M96" s="11" t="s">
        <v>40</v>
      </c>
      <c r="N96" s="11" t="s">
        <v>44</v>
      </c>
      <c r="O96" s="11" t="s">
        <v>41</v>
      </c>
      <c r="P96" s="11" t="s">
        <v>42</v>
      </c>
      <c r="Q96" s="11" t="s">
        <v>43</v>
      </c>
    </row>
    <row r="97" spans="1:17" x14ac:dyDescent="0.3">
      <c r="A97" s="10" t="s">
        <v>45</v>
      </c>
      <c r="B97" s="10"/>
      <c r="C97" s="10"/>
      <c r="D97" s="11"/>
      <c r="E97" s="11"/>
      <c r="F97" s="13" t="s">
        <v>46</v>
      </c>
      <c r="G97" s="11" t="s">
        <v>47</v>
      </c>
      <c r="H97" s="11"/>
      <c r="I97" s="11"/>
      <c r="J97" s="11"/>
      <c r="K97" s="11"/>
      <c r="L97" s="11"/>
      <c r="M97" s="13" t="s">
        <v>48</v>
      </c>
      <c r="N97" s="11"/>
      <c r="O97" s="11"/>
      <c r="P97" s="11"/>
      <c r="Q97" s="11"/>
    </row>
    <row r="98" spans="1:17" x14ac:dyDescent="0.3">
      <c r="A98" s="11">
        <v>1</v>
      </c>
      <c r="B98" s="11">
        <v>2</v>
      </c>
      <c r="C98" s="11"/>
      <c r="D98" s="11" t="s">
        <v>49</v>
      </c>
      <c r="E98" s="11" t="s">
        <v>49</v>
      </c>
      <c r="F98" s="12" t="s">
        <v>27</v>
      </c>
      <c r="G98" s="12" t="s">
        <v>26</v>
      </c>
      <c r="H98" s="12" t="s">
        <v>33</v>
      </c>
      <c r="I98" s="11" t="s">
        <v>49</v>
      </c>
      <c r="J98" s="11" t="s">
        <v>49</v>
      </c>
      <c r="K98" s="11" t="s">
        <v>49</v>
      </c>
      <c r="L98" s="11" t="s">
        <v>49</v>
      </c>
      <c r="M98" s="11" t="s">
        <v>49</v>
      </c>
      <c r="N98" s="12" t="s">
        <v>29</v>
      </c>
      <c r="O98" s="12" t="s">
        <v>26</v>
      </c>
      <c r="P98" s="12" t="s">
        <v>26</v>
      </c>
      <c r="Q98" s="12" t="s">
        <v>26</v>
      </c>
    </row>
    <row r="99" spans="1:17" x14ac:dyDescent="0.3">
      <c r="A99" s="11" t="s">
        <v>0</v>
      </c>
      <c r="B99" s="11"/>
      <c r="C99" s="11"/>
      <c r="D99" s="11"/>
      <c r="E99" s="11"/>
      <c r="F99" s="12"/>
      <c r="G99" s="12"/>
      <c r="H99" s="12"/>
      <c r="I99" s="11"/>
      <c r="J99" s="11"/>
      <c r="K99" s="11"/>
      <c r="L99" s="11"/>
      <c r="M99" s="11"/>
      <c r="N99" s="12"/>
      <c r="O99" s="12"/>
      <c r="P99" s="12"/>
      <c r="Q99" s="12"/>
    </row>
  </sheetData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2" manualBreakCount="2">
    <brk id="33" max="13" man="1"/>
    <brk id="6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Koversigt</vt:lpstr>
      <vt:lpstr>Pause</vt:lpstr>
      <vt:lpstr>Tom</vt:lpstr>
      <vt:lpstr>Koversigt!Udskriftsområde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Kielstrup</dc:creator>
  <cp:lastModifiedBy>Henrik Kielstrup</cp:lastModifiedBy>
  <cp:lastPrinted>2025-02-19T14:02:39Z</cp:lastPrinted>
  <dcterms:created xsi:type="dcterms:W3CDTF">2025-02-19T07:03:32Z</dcterms:created>
  <dcterms:modified xsi:type="dcterms:W3CDTF">2025-02-21T10:15:03Z</dcterms:modified>
</cp:coreProperties>
</file>