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6D8AE277-3B37-4EBF-9211-972D0DF022F7}" xr6:coauthVersionLast="37" xr6:coauthVersionMax="37" xr10:uidLastSave="{00000000-0000-0000-0000-000000000000}"/>
  <bookViews>
    <workbookView xWindow="210" yWindow="585" windowWidth="15195" windowHeight="9645" xr2:uid="{00000000-000D-0000-FFFF-FFFF00000000}"/>
  </bookViews>
  <sheets>
    <sheet name="MARSTER" sheetId="4" r:id="rId1"/>
    <sheet name="Ark2" sheetId="2" r:id="rId2"/>
    <sheet name="Ark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" i="4" l="1"/>
  <c r="C12" i="4"/>
  <c r="E3" i="2"/>
  <c r="E12" i="4" l="1"/>
  <c r="D14" i="4" s="1"/>
  <c r="O24" i="4" l="1"/>
  <c r="N26" i="4" s="1"/>
  <c r="M24" i="4"/>
  <c r="L26" i="4" s="1"/>
  <c r="K24" i="4"/>
  <c r="J26" i="4" s="1"/>
  <c r="I24" i="4"/>
  <c r="H26" i="4" s="1"/>
  <c r="G24" i="4"/>
  <c r="F26" i="4" s="1"/>
  <c r="E24" i="4"/>
  <c r="D26" i="4" s="1"/>
  <c r="C24" i="4"/>
  <c r="B26" i="4" s="1"/>
  <c r="O12" i="4"/>
  <c r="N14" i="4" s="1"/>
  <c r="M12" i="4"/>
  <c r="L14" i="4" s="1"/>
  <c r="K12" i="4"/>
  <c r="J14" i="4" s="1"/>
  <c r="I12" i="4"/>
  <c r="H14" i="4" s="1"/>
  <c r="G12" i="4"/>
  <c r="F14" i="4" s="1"/>
  <c r="L4" i="4"/>
  <c r="B22" i="4"/>
  <c r="A22" i="4"/>
  <c r="N22" i="4"/>
  <c r="L22" i="4"/>
  <c r="J22" i="4"/>
  <c r="H22" i="4"/>
  <c r="F22" i="4"/>
  <c r="D22" i="4"/>
  <c r="B10" i="4"/>
  <c r="A10" i="4"/>
  <c r="D10" i="4"/>
  <c r="F10" i="4"/>
  <c r="H10" i="4"/>
  <c r="J10" i="4"/>
  <c r="L10" i="4"/>
  <c r="N10" i="4"/>
  <c r="P14" i="4" l="1"/>
  <c r="P26" i="4"/>
  <c r="Q26" i="4" l="1"/>
</calcChain>
</file>

<file path=xl/sharedStrings.xml><?xml version="1.0" encoding="utf-8"?>
<sst xmlns="http://schemas.openxmlformats.org/spreadsheetml/2006/main" count="45" uniqueCount="19">
  <si>
    <t>Ugen starter:</t>
  </si>
  <si>
    <t>Ugen slutter:</t>
  </si>
  <si>
    <t>Søndag</t>
  </si>
  <si>
    <t>Mandag</t>
  </si>
  <si>
    <t>Tirsdag</t>
  </si>
  <si>
    <t>Onsdag</t>
  </si>
  <si>
    <t>Torsdag</t>
  </si>
  <si>
    <t>Fredag</t>
  </si>
  <si>
    <t>Lørdag</t>
  </si>
  <si>
    <t>Start</t>
  </si>
  <si>
    <t> I alt </t>
  </si>
  <si>
    <t>Slut</t>
  </si>
  <si>
    <t>Pause</t>
  </si>
  <si>
    <t>I alt</t>
  </si>
  <si>
    <t>uge</t>
  </si>
  <si>
    <t>Arbejdsoversigt for:</t>
  </si>
  <si>
    <t>Planlagt timer i alt</t>
  </si>
  <si>
    <t>navn:</t>
  </si>
  <si>
    <t>Virksomhed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</si>
</sst>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_);[Red]\(0.00\)"/>
    <numFmt numFmtId="166" formatCode="0.00_);\(0.00\)"/>
    <numFmt numFmtId="167" formatCode="[hh]:mm:ss"/>
    <numFmt numFmtId="170" formatCode="00\:00"/>
    <numFmt numFmtId="171" formatCode="[hh]:mm"/>
  </numFmts>
  <fonts count="12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14"/>
      <name val="Arial"/>
      <family val="2"/>
    </font>
    <font>
      <b/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5" fillId="0" borderId="0" xfId="0" applyFont="1"/>
    <xf numFmtId="14" fontId="8" fillId="3" borderId="1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left" vertical="center"/>
    </xf>
    <xf numFmtId="165" fontId="8" fillId="4" borderId="4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wrapText="1"/>
    </xf>
    <xf numFmtId="0" fontId="8" fillId="3" borderId="11" xfId="0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20" fontId="0" fillId="0" borderId="0" xfId="0" applyNumberFormat="1" applyBorder="1"/>
    <xf numFmtId="0" fontId="5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0" fillId="0" borderId="13" xfId="0" applyBorder="1"/>
    <xf numFmtId="14" fontId="8" fillId="3" borderId="5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/>
    <xf numFmtId="166" fontId="9" fillId="4" borderId="14" xfId="0" applyNumberFormat="1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164" fontId="8" fillId="4" borderId="17" xfId="0" applyNumberFormat="1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18" xfId="0" applyFill="1" applyBorder="1"/>
    <xf numFmtId="0" fontId="0" fillId="3" borderId="10" xfId="0" applyFill="1" applyBorder="1"/>
    <xf numFmtId="2" fontId="8" fillId="3" borderId="10" xfId="0" applyNumberFormat="1" applyFont="1" applyFill="1" applyBorder="1" applyAlignment="1">
      <alignment vertical="center"/>
    </xf>
    <xf numFmtId="2" fontId="9" fillId="4" borderId="14" xfId="0" applyNumberFormat="1" applyFont="1" applyFill="1" applyBorder="1" applyAlignment="1" applyProtection="1">
      <alignment horizontal="center" wrapText="1"/>
      <protection locked="0"/>
    </xf>
    <xf numFmtId="165" fontId="6" fillId="4" borderId="19" xfId="0" applyNumberFormat="1" applyFont="1" applyFill="1" applyBorder="1" applyAlignment="1">
      <alignment horizontal="center" vertical="center" wrapText="1"/>
    </xf>
    <xf numFmtId="165" fontId="6" fillId="4" borderId="20" xfId="0" applyNumberFormat="1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1" fillId="3" borderId="18" xfId="0" applyFont="1" applyFill="1" applyBorder="1"/>
    <xf numFmtId="14" fontId="0" fillId="0" borderId="0" xfId="0" applyNumberFormat="1" applyBorder="1" applyAlignment="1">
      <alignment horizontal="left"/>
    </xf>
    <xf numFmtId="165" fontId="6" fillId="4" borderId="2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left"/>
      <protection locked="0"/>
    </xf>
    <xf numFmtId="0" fontId="11" fillId="0" borderId="22" xfId="0" applyFont="1" applyBorder="1" applyAlignment="1"/>
    <xf numFmtId="0" fontId="11" fillId="0" borderId="23" xfId="0" applyFont="1" applyBorder="1" applyAlignment="1"/>
    <xf numFmtId="0" fontId="11" fillId="0" borderId="24" xfId="0" applyFont="1" applyBorder="1" applyAlignment="1"/>
    <xf numFmtId="14" fontId="8" fillId="3" borderId="6" xfId="0" applyNumberFormat="1" applyFont="1" applyFill="1" applyBorder="1" applyAlignment="1">
      <alignment horizontal="center" vertical="center"/>
    </xf>
    <xf numFmtId="170" fontId="8" fillId="0" borderId="14" xfId="0" applyNumberFormat="1" applyFont="1" applyFill="1" applyBorder="1" applyAlignment="1" applyProtection="1">
      <alignment vertical="center" wrapText="1"/>
      <protection locked="0"/>
    </xf>
    <xf numFmtId="167" fontId="0" fillId="6" borderId="14" xfId="0" applyNumberFormat="1" applyFill="1" applyBorder="1" applyAlignment="1">
      <alignment horizontal="center"/>
    </xf>
    <xf numFmtId="171" fontId="0" fillId="6" borderId="14" xfId="0" applyNumberFormat="1" applyFill="1" applyBorder="1" applyAlignment="1">
      <alignment horizontal="center"/>
    </xf>
    <xf numFmtId="170" fontId="9" fillId="4" borderId="14" xfId="0" applyNumberFormat="1" applyFont="1" applyFill="1" applyBorder="1" applyAlignment="1" applyProtection="1">
      <alignment horizontal="center" wrapText="1"/>
      <protection locked="0"/>
    </xf>
    <xf numFmtId="171" fontId="1" fillId="3" borderId="6" xfId="0" applyNumberFormat="1" applyFont="1" applyFill="1" applyBorder="1" applyAlignment="1">
      <alignment horizontal="left"/>
    </xf>
    <xf numFmtId="2" fontId="6" fillId="4" borderId="19" xfId="0" applyNumberFormat="1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A2" sqref="A2"/>
    </sheetView>
  </sheetViews>
  <sheetFormatPr defaultRowHeight="12.75" x14ac:dyDescent="0.2"/>
  <cols>
    <col min="1" max="2" width="8.7109375" customWidth="1"/>
    <col min="3" max="3" width="10.5703125" customWidth="1"/>
    <col min="4" max="4" width="8.7109375" customWidth="1"/>
    <col min="5" max="5" width="7.7109375" customWidth="1"/>
    <col min="6" max="6" width="8.7109375" customWidth="1"/>
    <col min="7" max="7" width="7.7109375" customWidth="1"/>
    <col min="8" max="8" width="8.7109375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8.7109375" customWidth="1"/>
    <col min="15" max="17" width="7.7109375" customWidth="1"/>
  </cols>
  <sheetData>
    <row r="1" spans="1:17" ht="42.75" x14ac:dyDescent="0.8">
      <c r="A1" s="1" t="s">
        <v>18</v>
      </c>
      <c r="B1" s="1"/>
      <c r="C1" s="1"/>
      <c r="D1" s="1"/>
      <c r="E1" s="2"/>
      <c r="F1" s="3"/>
      <c r="G1" s="3"/>
      <c r="H1" s="3"/>
      <c r="I1" s="3"/>
      <c r="J1" s="3"/>
      <c r="K1" s="2"/>
      <c r="L1" s="2"/>
      <c r="M1" s="2"/>
      <c r="N1" s="2"/>
      <c r="O1" s="2"/>
      <c r="P1" s="2"/>
    </row>
    <row r="2" spans="1:17" x14ac:dyDescent="0.2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">
      <c r="D3" s="17"/>
      <c r="E3" s="18"/>
      <c r="F3" s="17"/>
      <c r="G3" s="17"/>
      <c r="H3" s="17"/>
      <c r="I3" s="17"/>
      <c r="J3" s="17"/>
      <c r="K3" s="19" t="s">
        <v>0</v>
      </c>
      <c r="L3" s="52">
        <v>43353</v>
      </c>
      <c r="M3" s="52"/>
      <c r="N3" s="17"/>
      <c r="O3" s="17"/>
      <c r="P3" s="17"/>
      <c r="Q3" s="17"/>
    </row>
    <row r="4" spans="1:17" x14ac:dyDescent="0.2">
      <c r="C4" s="17"/>
      <c r="D4" s="17"/>
      <c r="E4" s="18"/>
      <c r="F4" s="17"/>
      <c r="G4" s="17"/>
      <c r="H4" s="17"/>
      <c r="I4" s="17"/>
      <c r="J4" s="17"/>
      <c r="K4" s="19" t="s">
        <v>1</v>
      </c>
      <c r="L4" s="47">
        <f>IF($L$3=0,"",$L$3+13)</f>
        <v>43366</v>
      </c>
      <c r="M4" s="47"/>
      <c r="N4" s="17"/>
      <c r="O4" s="17"/>
      <c r="P4" s="17"/>
      <c r="Q4" s="17"/>
    </row>
    <row r="5" spans="1:17" x14ac:dyDescent="0.2">
      <c r="C5" s="17"/>
      <c r="D5" s="17"/>
      <c r="E5" s="18"/>
      <c r="F5" s="17"/>
      <c r="G5" s="17"/>
      <c r="H5" s="20"/>
      <c r="I5" s="17"/>
      <c r="J5" s="17"/>
      <c r="K5" s="17"/>
      <c r="L5" s="17"/>
      <c r="M5" s="17"/>
      <c r="N5" s="17"/>
      <c r="O5" s="17"/>
      <c r="P5" s="17"/>
      <c r="Q5" s="17"/>
    </row>
    <row r="6" spans="1:17" ht="13.5" thickBot="1" x14ac:dyDescent="0.25">
      <c r="C6" s="17"/>
      <c r="D6" s="17"/>
      <c r="E6" s="17"/>
      <c r="F6" s="17"/>
      <c r="G6" s="17"/>
      <c r="H6" s="17"/>
      <c r="I6" s="17"/>
      <c r="J6" s="17"/>
      <c r="K6" s="19"/>
      <c r="L6" s="17"/>
      <c r="M6" s="17"/>
      <c r="N6" s="17"/>
      <c r="O6" s="17"/>
      <c r="P6" s="17"/>
      <c r="Q6" s="17"/>
    </row>
    <row r="7" spans="1:17" ht="19.5" thickBot="1" x14ac:dyDescent="0.35">
      <c r="A7" s="4" t="s">
        <v>15</v>
      </c>
      <c r="B7" s="4"/>
      <c r="C7" s="21"/>
      <c r="D7" s="21"/>
      <c r="F7" s="30"/>
      <c r="H7" s="17"/>
      <c r="I7" s="17"/>
      <c r="J7" s="17"/>
      <c r="K7" s="19" t="s">
        <v>17</v>
      </c>
      <c r="L7" s="53"/>
      <c r="M7" s="54"/>
      <c r="N7" s="54"/>
      <c r="O7" s="55"/>
      <c r="P7" s="17"/>
      <c r="Q7" s="17"/>
    </row>
    <row r="8" spans="1:17" ht="19.5" thickBot="1" x14ac:dyDescent="0.35">
      <c r="A8" s="4"/>
      <c r="B8" s="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7"/>
      <c r="Q8" s="17"/>
    </row>
    <row r="9" spans="1:17" ht="21" customHeight="1" x14ac:dyDescent="0.2">
      <c r="A9" s="31" t="s">
        <v>14</v>
      </c>
      <c r="B9" s="28" t="s">
        <v>3</v>
      </c>
      <c r="C9" s="29"/>
      <c r="D9" s="28" t="s">
        <v>4</v>
      </c>
      <c r="E9" s="29"/>
      <c r="F9" s="28" t="s">
        <v>5</v>
      </c>
      <c r="G9" s="29"/>
      <c r="H9" s="28" t="s">
        <v>6</v>
      </c>
      <c r="I9" s="29"/>
      <c r="J9" s="28" t="s">
        <v>7</v>
      </c>
      <c r="K9" s="29"/>
      <c r="L9" s="50" t="s">
        <v>8</v>
      </c>
      <c r="M9" s="51"/>
      <c r="N9" s="43" t="s">
        <v>2</v>
      </c>
      <c r="O9" s="49"/>
      <c r="P9" s="45"/>
    </row>
    <row r="10" spans="1:17" ht="21" customHeight="1" thickBot="1" x14ac:dyDescent="0.35">
      <c r="A10" s="32">
        <f>WEEKNUM(L3,2)</f>
        <v>37</v>
      </c>
      <c r="B10" s="41">
        <f>IF($L$3=0,"",$L$3)</f>
        <v>43353</v>
      </c>
      <c r="C10" s="42"/>
      <c r="D10" s="41">
        <f>IF($L$3=0,"",$L$3+1)</f>
        <v>43354</v>
      </c>
      <c r="E10" s="42"/>
      <c r="F10" s="41">
        <f>IF($L$3=0,"",$L$3+2)</f>
        <v>43355</v>
      </c>
      <c r="G10" s="42"/>
      <c r="H10" s="41">
        <f>IF($L$3=0,"",$L$3+3)</f>
        <v>43356</v>
      </c>
      <c r="I10" s="42"/>
      <c r="J10" s="41">
        <f>IF($L$3=0,"",$L$3+4)</f>
        <v>43357</v>
      </c>
      <c r="K10" s="42"/>
      <c r="L10" s="41">
        <f>IF($L$3=0,"",$L$3+5)</f>
        <v>43358</v>
      </c>
      <c r="M10" s="42"/>
      <c r="N10" s="41">
        <f>IF($L$3=0,"",$L$3+6)</f>
        <v>43359</v>
      </c>
      <c r="O10" s="42"/>
      <c r="P10" s="46"/>
    </row>
    <row r="11" spans="1:17" ht="30" customHeight="1" thickBot="1" x14ac:dyDescent="0.25">
      <c r="A11" s="5" t="s">
        <v>9</v>
      </c>
      <c r="B11" s="57">
        <v>700</v>
      </c>
      <c r="C11" s="6" t="s">
        <v>10</v>
      </c>
      <c r="D11" s="57"/>
      <c r="E11" s="6" t="s">
        <v>10</v>
      </c>
      <c r="F11" s="57"/>
      <c r="G11" s="6" t="s">
        <v>10</v>
      </c>
      <c r="H11" s="57"/>
      <c r="I11" s="6" t="s">
        <v>10</v>
      </c>
      <c r="J11" s="57"/>
      <c r="K11" s="6" t="s">
        <v>10</v>
      </c>
      <c r="L11" s="57"/>
      <c r="M11" s="6" t="s">
        <v>10</v>
      </c>
      <c r="N11" s="57"/>
      <c r="O11" s="6" t="s">
        <v>10</v>
      </c>
      <c r="P11" s="37"/>
    </row>
    <row r="12" spans="1:17" ht="30.75" customHeight="1" x14ac:dyDescent="0.2">
      <c r="A12" s="7" t="s">
        <v>11</v>
      </c>
      <c r="B12" s="57">
        <v>900</v>
      </c>
      <c r="C12" s="59">
        <f>IF(OR(B11="",B12=""),0,IF(VALUE(B11)&gt;=VALUE(B12),(TIME(TRUNC(B12/100),MOD(B12,100),0))+1-(TIME(TRUNC(B11/100),MOD(B11,100),0)),(TIME(TRUNC(B12/100),MOD(B12,100),0))-(TIME(TRUNC(B11/100),MOD(B11,100),0))))</f>
        <v>8.3333333333333315E-2</v>
      </c>
      <c r="D12" s="57"/>
      <c r="E12" s="8">
        <f>IF((OR(D12="",D11="")),0,((D12-D11)))</f>
        <v>0</v>
      </c>
      <c r="F12" s="57"/>
      <c r="G12" s="8">
        <f>IF((OR(F12="",F11="")),0,((F12-F11)))</f>
        <v>0</v>
      </c>
      <c r="H12" s="57"/>
      <c r="I12" s="8">
        <f>IF((OR(H12="",H11="")),0,((H12-H11)))</f>
        <v>0</v>
      </c>
      <c r="J12" s="57"/>
      <c r="K12" s="8">
        <f>IF((OR(J12="",J11="")),0,((J12-J11)))</f>
        <v>0</v>
      </c>
      <c r="L12" s="57"/>
      <c r="M12" s="8">
        <f>IF((OR(L12="",L11="")),0,((L12-L11)))</f>
        <v>0</v>
      </c>
      <c r="N12" s="57"/>
      <c r="O12" s="8">
        <f>IF((OR(N12="",N11="")),0,((N12-N11)))</f>
        <v>0</v>
      </c>
      <c r="P12" s="12" t="s">
        <v>16</v>
      </c>
    </row>
    <row r="13" spans="1:17" ht="21" customHeight="1" thickBot="1" x14ac:dyDescent="0.25">
      <c r="A13" s="25" t="s">
        <v>12</v>
      </c>
      <c r="B13" s="60">
        <v>100</v>
      </c>
      <c r="C13" s="61"/>
      <c r="D13" s="38"/>
      <c r="E13" s="10"/>
      <c r="F13" s="27"/>
      <c r="G13" s="10"/>
      <c r="H13" s="27"/>
      <c r="I13" s="10"/>
      <c r="J13" s="27"/>
      <c r="K13" s="10"/>
      <c r="L13" s="27"/>
      <c r="M13" s="10"/>
      <c r="N13" s="27"/>
      <c r="O13" s="11"/>
      <c r="P13" s="14"/>
    </row>
    <row r="14" spans="1:17" ht="30" customHeight="1" thickBot="1" x14ac:dyDescent="0.25">
      <c r="A14" s="15" t="s">
        <v>13</v>
      </c>
      <c r="B14" s="62">
        <f>C12-C13</f>
        <v>8.3333333333333315E-2</v>
      </c>
      <c r="C14" s="63"/>
      <c r="D14" s="39">
        <f>SUM($E$12-$D$13)</f>
        <v>0</v>
      </c>
      <c r="E14" s="40"/>
      <c r="F14" s="39">
        <f>SUM($G$12-$F$13)</f>
        <v>0</v>
      </c>
      <c r="G14" s="40"/>
      <c r="H14" s="39">
        <f>SUM($I$12-$H$13)</f>
        <v>0</v>
      </c>
      <c r="I14" s="40"/>
      <c r="J14" s="39">
        <f>SUM($K$12-$J$13)</f>
        <v>0</v>
      </c>
      <c r="K14" s="40"/>
      <c r="L14" s="39">
        <f>SUM($M$12-$L$13)</f>
        <v>0</v>
      </c>
      <c r="M14" s="40"/>
      <c r="N14" s="39">
        <f>SUM($O$12-$N$13)</f>
        <v>0</v>
      </c>
      <c r="O14" s="48"/>
      <c r="P14" s="16">
        <f>SUM(B14:O14)</f>
        <v>8.3333333333333315E-2</v>
      </c>
    </row>
    <row r="15" spans="1:17" x14ac:dyDescent="0.2">
      <c r="B15" s="26"/>
    </row>
    <row r="17" spans="1:17" x14ac:dyDescent="0.2">
      <c r="J17" s="17"/>
      <c r="K17" s="19"/>
      <c r="L17" s="47"/>
      <c r="M17" s="47"/>
    </row>
    <row r="18" spans="1:17" x14ac:dyDescent="0.2">
      <c r="A18" s="22"/>
      <c r="B18" s="22"/>
      <c r="C18" s="22"/>
      <c r="D18" s="22"/>
      <c r="E18" s="22"/>
      <c r="F18" s="22"/>
      <c r="G18" s="22"/>
      <c r="J18" s="17"/>
      <c r="K18" s="19"/>
      <c r="L18" s="47"/>
      <c r="M18" s="47"/>
    </row>
    <row r="19" spans="1:17" x14ac:dyDescent="0.2">
      <c r="A19" s="23"/>
      <c r="B19" s="23"/>
      <c r="C19" s="23"/>
      <c r="D19" s="23"/>
      <c r="E19" s="23"/>
      <c r="F19" s="23"/>
      <c r="G19" s="23"/>
    </row>
    <row r="20" spans="1:17" ht="13.5" thickBot="1" x14ac:dyDescent="0.25"/>
    <row r="21" spans="1:17" ht="21" customHeight="1" x14ac:dyDescent="0.2">
      <c r="A21" s="31" t="s">
        <v>14</v>
      </c>
      <c r="B21" s="28" t="s">
        <v>3</v>
      </c>
      <c r="C21" s="29"/>
      <c r="D21" s="28" t="s">
        <v>4</v>
      </c>
      <c r="E21" s="29"/>
      <c r="F21" s="28" t="s">
        <v>5</v>
      </c>
      <c r="G21" s="29"/>
      <c r="H21" s="28" t="s">
        <v>6</v>
      </c>
      <c r="I21" s="29"/>
      <c r="J21" s="28" t="s">
        <v>7</v>
      </c>
      <c r="K21" s="29"/>
      <c r="L21" s="50" t="s">
        <v>8</v>
      </c>
      <c r="M21" s="51"/>
      <c r="N21" s="43" t="s">
        <v>2</v>
      </c>
      <c r="O21" s="44"/>
      <c r="P21" s="34"/>
    </row>
    <row r="22" spans="1:17" ht="21" customHeight="1" thickBot="1" x14ac:dyDescent="0.35">
      <c r="A22" s="32">
        <f>WEEKNUM(B22,2)</f>
        <v>38</v>
      </c>
      <c r="B22" s="41">
        <f>IF($L$3=0,"",$L$3+7)</f>
        <v>43360</v>
      </c>
      <c r="C22" s="42"/>
      <c r="D22" s="41">
        <f>IF($L$3=0,"",$L$3+8)</f>
        <v>43361</v>
      </c>
      <c r="E22" s="42"/>
      <c r="F22" s="41">
        <f>IF($L$3=0,"",$L$3+9)</f>
        <v>43362</v>
      </c>
      <c r="G22" s="42"/>
      <c r="H22" s="41">
        <f>IF($L$3=0,"",$L$3+10)</f>
        <v>43363</v>
      </c>
      <c r="I22" s="42"/>
      <c r="J22" s="41">
        <f>IF($L$3=0,"",$L$3+11)</f>
        <v>43364</v>
      </c>
      <c r="K22" s="42"/>
      <c r="L22" s="41">
        <f>IF($L$3=0,"",$L$3+12)</f>
        <v>43365</v>
      </c>
      <c r="M22" s="42"/>
      <c r="N22" s="41">
        <f>IF($L$3=0,"",$L$3+13)</f>
        <v>43366</v>
      </c>
      <c r="O22" s="56"/>
      <c r="P22" s="35"/>
    </row>
    <row r="23" spans="1:17" ht="30.75" customHeight="1" thickBot="1" x14ac:dyDescent="0.25">
      <c r="A23" s="7" t="s">
        <v>9</v>
      </c>
      <c r="B23" s="57"/>
      <c r="C23" s="6" t="s">
        <v>10</v>
      </c>
      <c r="D23" s="57"/>
      <c r="E23" s="6" t="s">
        <v>10</v>
      </c>
      <c r="F23" s="57"/>
      <c r="G23" s="6" t="s">
        <v>10</v>
      </c>
      <c r="H23" s="57"/>
      <c r="I23" s="6" t="s">
        <v>10</v>
      </c>
      <c r="J23" s="57"/>
      <c r="K23" s="6" t="s">
        <v>10</v>
      </c>
      <c r="L23" s="57"/>
      <c r="M23" s="6" t="s">
        <v>10</v>
      </c>
      <c r="N23" s="57"/>
      <c r="O23" s="33" t="s">
        <v>10</v>
      </c>
      <c r="P23" s="36"/>
    </row>
    <row r="24" spans="1:17" ht="30" customHeight="1" x14ac:dyDescent="0.2">
      <c r="A24" s="13" t="s">
        <v>11</v>
      </c>
      <c r="B24" s="57"/>
      <c r="C24" s="8">
        <f>IF((OR(B24="",B23="")),0,((B24-B23)))</f>
        <v>0</v>
      </c>
      <c r="D24" s="57"/>
      <c r="E24" s="8">
        <f>IF((OR(D24="",D23="")),0,((D24-D23)))</f>
        <v>0</v>
      </c>
      <c r="F24" s="57"/>
      <c r="G24" s="8">
        <f>IF((OR(F24="",F23="")),0,((F24-F23)))</f>
        <v>0</v>
      </c>
      <c r="H24" s="57"/>
      <c r="I24" s="8">
        <f>IF((OR(H24="",H23="")),0,((H24-H23)))</f>
        <v>0</v>
      </c>
      <c r="J24" s="57"/>
      <c r="K24" s="8">
        <f>IF((OR(J24="",J23="")),0,((J24-J23)))</f>
        <v>0</v>
      </c>
      <c r="L24" s="57"/>
      <c r="M24" s="8">
        <f>IF((OR(L24="",L23="")),0,((L24-L23)))</f>
        <v>0</v>
      </c>
      <c r="N24" s="57"/>
      <c r="O24" s="8">
        <f>IF((OR(N24="",N23="")),0,((N24-N23)))</f>
        <v>0</v>
      </c>
      <c r="P24" s="12" t="s">
        <v>16</v>
      </c>
    </row>
    <row r="25" spans="1:17" ht="21" customHeight="1" thickBot="1" x14ac:dyDescent="0.25">
      <c r="A25" s="9" t="s">
        <v>12</v>
      </c>
      <c r="B25" s="27"/>
      <c r="C25" s="10"/>
      <c r="D25" s="27"/>
      <c r="E25" s="10"/>
      <c r="F25" s="27"/>
      <c r="G25" s="10"/>
      <c r="H25" s="27"/>
      <c r="I25" s="10"/>
      <c r="J25" s="27"/>
      <c r="K25" s="10"/>
      <c r="L25" s="27"/>
      <c r="M25" s="10"/>
      <c r="N25" s="27"/>
      <c r="O25" s="11"/>
      <c r="P25" s="14"/>
    </row>
    <row r="26" spans="1:17" ht="30" customHeight="1" thickBot="1" x14ac:dyDescent="0.25">
      <c r="A26" s="15" t="s">
        <v>13</v>
      </c>
      <c r="B26" s="39">
        <f>SUM($C$24-$B$25)</f>
        <v>0</v>
      </c>
      <c r="C26" s="40"/>
      <c r="D26" s="39">
        <f>SUM($E$24-$D$25)</f>
        <v>0</v>
      </c>
      <c r="E26" s="40"/>
      <c r="F26" s="39">
        <f>SUM($G$24-$F$25)</f>
        <v>0</v>
      </c>
      <c r="G26" s="40"/>
      <c r="H26" s="39">
        <f>SUM($I$24-$H$25)</f>
        <v>0</v>
      </c>
      <c r="I26" s="40"/>
      <c r="J26" s="39">
        <f>SUM($K$24-$J$25)</f>
        <v>0</v>
      </c>
      <c r="K26" s="40"/>
      <c r="L26" s="39">
        <f>SUM($M$24-$L$25)</f>
        <v>0</v>
      </c>
      <c r="M26" s="40"/>
      <c r="N26" s="39">
        <f>SUM($O$24-$N$25)</f>
        <v>0</v>
      </c>
      <c r="O26" s="48"/>
      <c r="P26" s="16">
        <f>SUM(B26:O26)</f>
        <v>0</v>
      </c>
      <c r="Q26" s="16">
        <f>SUM(P14:P26)</f>
        <v>8.3333333333333315E-2</v>
      </c>
    </row>
  </sheetData>
  <mergeCells count="38">
    <mergeCell ref="N22:O22"/>
    <mergeCell ref="J26:K26"/>
    <mergeCell ref="L26:M26"/>
    <mergeCell ref="N26:O26"/>
    <mergeCell ref="B26:C26"/>
    <mergeCell ref="D26:E26"/>
    <mergeCell ref="F26:G26"/>
    <mergeCell ref="H26:I26"/>
    <mergeCell ref="B22:C22"/>
    <mergeCell ref="D22:E22"/>
    <mergeCell ref="F22:G22"/>
    <mergeCell ref="H22:I22"/>
    <mergeCell ref="J22:K22"/>
    <mergeCell ref="L22:M22"/>
    <mergeCell ref="L3:M3"/>
    <mergeCell ref="L4:M4"/>
    <mergeCell ref="J14:K14"/>
    <mergeCell ref="L17:M17"/>
    <mergeCell ref="L21:M21"/>
    <mergeCell ref="J10:K10"/>
    <mergeCell ref="L7:O7"/>
    <mergeCell ref="N21:O21"/>
    <mergeCell ref="P9:P10"/>
    <mergeCell ref="N10:O10"/>
    <mergeCell ref="L18:M18"/>
    <mergeCell ref="L14:M14"/>
    <mergeCell ref="N14:O14"/>
    <mergeCell ref="L10:M10"/>
    <mergeCell ref="N9:O9"/>
    <mergeCell ref="L9:M9"/>
    <mergeCell ref="B14:C14"/>
    <mergeCell ref="D14:E14"/>
    <mergeCell ref="F14:G14"/>
    <mergeCell ref="H14:I14"/>
    <mergeCell ref="B10:C10"/>
    <mergeCell ref="D10:E10"/>
    <mergeCell ref="F10:G10"/>
    <mergeCell ref="H10:I10"/>
  </mergeCells>
  <phoneticPr fontId="9" type="noConversion"/>
  <conditionalFormatting sqref="P14 P26">
    <cfRule type="cellIs" dxfId="1" priority="1" stopIfTrue="1" operator="greaterThan">
      <formula>45</formula>
    </cfRule>
  </conditionalFormatting>
  <conditionalFormatting sqref="Q26">
    <cfRule type="cellIs" dxfId="0" priority="2" stopIfTrue="1" operator="greaterThan">
      <formula>74</formula>
    </cfRule>
  </conditionalFormatting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3"/>
  <sheetViews>
    <sheetView workbookViewId="0">
      <selection activeCell="E3" sqref="E3"/>
    </sheetView>
  </sheetViews>
  <sheetFormatPr defaultRowHeight="12.75" x14ac:dyDescent="0.2"/>
  <cols>
    <col min="2" max="2" width="18" customWidth="1"/>
  </cols>
  <sheetData>
    <row r="3" spans="2:5" x14ac:dyDescent="0.2">
      <c r="B3" s="58"/>
      <c r="E3" s="58">
        <f>IF(OR(C3="",D3=""),0,IF(VALUE(C3)&gt;=VALUE(D3),(TIME(TRUNC(D3/100),MOD(D3,100),0))+1-(TIME(TRUNC(C3/100),MOD(C3,100),0)),(TIME(TRUNC(D3/100),MOD(D3,100),0))-(TIME(TRUNC(C3/100),MOD(C3,100),0))))</f>
        <v>0</v>
      </c>
    </row>
  </sheetData>
  <phoneticPr fontId="9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MARSTER</vt:lpstr>
      <vt:lpstr>Ark2</vt:lpstr>
      <vt:lpstr>Ark3</vt:lpstr>
    </vt:vector>
  </TitlesOfParts>
  <Company>Uddannelses- og Ungdomsforvaltningen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G.</cp:lastModifiedBy>
  <cp:lastPrinted>2008-12-17T21:41:15Z</cp:lastPrinted>
  <dcterms:created xsi:type="dcterms:W3CDTF">2008-12-14T11:10:26Z</dcterms:created>
  <dcterms:modified xsi:type="dcterms:W3CDTF">2018-10-31T19:16:20Z</dcterms:modified>
</cp:coreProperties>
</file>