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120" yWindow="90" windowWidth="13280" windowHeight="11020"/>
  </bookViews>
  <sheets>
    <sheet name="Tidsplan" sheetId="9" r:id="rId1"/>
  </sheets>
  <definedNames>
    <definedName name="prevWBS" localSheetId="0">Tidsplan!$A1048576</definedName>
    <definedName name="_xlnm.Print_Area" localSheetId="0">Tidsplan!$A$1:$CW$37</definedName>
    <definedName name="_xlnm.Print_Titles" localSheetId="0">Tidsplan!$4:$7</definedName>
    <definedName name="valuevx">42.314159</definedName>
    <definedName name="vertex42_copyright" hidden="1">"© 2006-2018 Vertex42 LLC"</definedName>
    <definedName name="vertex42_id" hidden="1">"gantt-chart_L.xlsx"</definedName>
    <definedName name="vertex42_title" hidden="1">"Gantt Chart Template"</definedName>
  </definedNames>
  <calcPr calcId="125725"/>
</workbook>
</file>

<file path=xl/calcChain.xml><?xml version="1.0" encoding="utf-8"?>
<calcChain xmlns="http://schemas.openxmlformats.org/spreadsheetml/2006/main">
  <c r="F8" i="9"/>
  <c r="I8" s="1"/>
  <c r="K6"/>
  <c r="K4" s="1"/>
  <c r="F10"/>
  <c r="F11"/>
  <c r="F12"/>
  <c r="F13"/>
  <c r="F14"/>
  <c r="F15"/>
  <c r="F16"/>
  <c r="F17"/>
  <c r="K7" l="1"/>
  <c r="I37"/>
  <c r="I36"/>
  <c r="F30" l="1"/>
  <c r="I30" s="1"/>
  <c r="F24"/>
  <c r="I24" s="1"/>
  <c r="F18"/>
  <c r="I18" s="1"/>
  <c r="F9" l="1"/>
  <c r="I9" s="1"/>
  <c r="I15" l="1"/>
  <c r="I12"/>
  <c r="I10"/>
  <c r="I16"/>
  <c r="A8"/>
  <c r="I13" l="1"/>
  <c r="I14" l="1"/>
  <c r="L6" l="1"/>
  <c r="L7" s="1"/>
  <c r="F20" l="1"/>
  <c r="I20" s="1"/>
  <c r="F19"/>
  <c r="I19" s="1"/>
  <c r="F26"/>
  <c r="I26" s="1"/>
  <c r="F25"/>
  <c r="I25" s="1"/>
  <c r="F32"/>
  <c r="I32" s="1"/>
  <c r="F31"/>
  <c r="I31" s="1"/>
  <c r="M6"/>
  <c r="M7" s="1"/>
  <c r="F27"/>
  <c r="I27" s="1"/>
  <c r="F33" l="1"/>
  <c r="I33" s="1"/>
  <c r="N6"/>
  <c r="N7" s="1"/>
  <c r="F34" l="1"/>
  <c r="I34" s="1"/>
  <c r="F28"/>
  <c r="I28" s="1"/>
  <c r="O6"/>
  <c r="P6" s="1"/>
  <c r="P7" s="1"/>
  <c r="I17"/>
  <c r="K5"/>
  <c r="O7" l="1"/>
  <c r="F35"/>
  <c r="I35" s="1"/>
  <c r="F29"/>
  <c r="I29" s="1"/>
  <c r="I11"/>
  <c r="Q6" l="1"/>
  <c r="Q7" s="1"/>
  <c r="R6" l="1"/>
  <c r="A9"/>
  <c r="A10" s="1"/>
  <c r="A11" s="1"/>
  <c r="R5" l="1"/>
  <c r="R7"/>
  <c r="S6"/>
  <c r="R4"/>
  <c r="A12"/>
  <c r="A13" s="1"/>
  <c r="A14" s="1"/>
  <c r="A15" s="1"/>
  <c r="A16" s="1"/>
  <c r="A17" s="1"/>
  <c r="A18" s="1"/>
  <c r="A19" s="1"/>
  <c r="A20" s="1"/>
  <c r="S7" l="1"/>
  <c r="T6"/>
  <c r="A21"/>
  <c r="A22" s="1"/>
  <c r="A23" s="1"/>
  <c r="A24" s="1"/>
  <c r="A25" s="1"/>
  <c r="A26" s="1"/>
  <c r="A27" s="1"/>
  <c r="A28" s="1"/>
  <c r="T7" l="1"/>
  <c r="U6"/>
  <c r="F21"/>
  <c r="A29"/>
  <c r="A30" s="1"/>
  <c r="A31" s="1"/>
  <c r="A32" s="1"/>
  <c r="A33" s="1"/>
  <c r="A34" s="1"/>
  <c r="A35" s="1"/>
  <c r="U7" l="1"/>
  <c r="V6"/>
  <c r="I21"/>
  <c r="F22"/>
  <c r="V7" l="1"/>
  <c r="W6"/>
  <c r="I22"/>
  <c r="F23"/>
  <c r="I23" s="1"/>
  <c r="W7" l="1"/>
  <c r="X6"/>
  <c r="Y6" l="1"/>
  <c r="X7"/>
  <c r="Z6" l="1"/>
  <c r="Y7"/>
  <c r="Y5"/>
  <c r="Y4"/>
  <c r="AA6" l="1"/>
  <c r="Z7"/>
  <c r="AB6" l="1"/>
  <c r="AA7"/>
  <c r="AC6" l="1"/>
  <c r="AB7"/>
  <c r="AC7" l="1"/>
  <c r="AD6"/>
  <c r="AD7" l="1"/>
  <c r="AE6"/>
  <c r="AE7" l="1"/>
  <c r="AF6"/>
  <c r="AF7" l="1"/>
  <c r="AF4"/>
  <c r="AG6"/>
  <c r="AF5"/>
  <c r="AH6" l="1"/>
  <c r="AG7"/>
  <c r="AH7" l="1"/>
  <c r="AI6"/>
  <c r="AI7" l="1"/>
  <c r="AJ6"/>
  <c r="AK6" l="1"/>
  <c r="AJ7"/>
  <c r="AL6" l="1"/>
  <c r="AK7"/>
  <c r="AL7" l="1"/>
  <c r="AM6"/>
  <c r="AM7" l="1"/>
  <c r="AM5"/>
  <c r="AN6"/>
  <c r="AM4"/>
  <c r="AO6" l="1"/>
  <c r="AN7"/>
  <c r="AO7" l="1"/>
  <c r="AP6"/>
  <c r="AP7" l="1"/>
  <c r="AQ6"/>
  <c r="AR6" l="1"/>
  <c r="AQ7"/>
  <c r="AS6" l="1"/>
  <c r="AR7"/>
  <c r="AS7" l="1"/>
  <c r="AT6"/>
  <c r="AT7" l="1"/>
  <c r="AT5"/>
  <c r="AU6"/>
  <c r="AT4"/>
  <c r="AV6" l="1"/>
  <c r="AU7"/>
  <c r="AV7" l="1"/>
  <c r="AW6"/>
  <c r="AW7" l="1"/>
  <c r="AX6"/>
  <c r="AY6" l="1"/>
  <c r="AX7"/>
  <c r="AZ6" l="1"/>
  <c r="AY7"/>
  <c r="AZ7" l="1"/>
  <c r="BA6"/>
  <c r="BA7" l="1"/>
  <c r="BB6"/>
  <c r="BA4"/>
  <c r="BA5"/>
  <c r="BB7" l="1"/>
  <c r="BC6"/>
  <c r="BD6" l="1"/>
  <c r="BC7"/>
  <c r="BD7" l="1"/>
  <c r="BE6"/>
  <c r="BF6" l="1"/>
  <c r="BE7"/>
  <c r="BG6" l="1"/>
  <c r="BF7"/>
  <c r="BG7" l="1"/>
  <c r="BH6"/>
  <c r="BH4" l="1"/>
  <c r="BH5"/>
  <c r="BI6"/>
  <c r="BH7"/>
  <c r="BI7" l="1"/>
  <c r="BJ6"/>
  <c r="BJ7" l="1"/>
  <c r="BK6"/>
  <c r="BL6" l="1"/>
  <c r="BK7"/>
  <c r="BL7" l="1"/>
  <c r="BM6"/>
  <c r="BM7" l="1"/>
  <c r="BN6"/>
  <c r="BN7" l="1"/>
  <c r="BO6"/>
  <c r="BO7" l="1"/>
  <c r="BO5"/>
  <c r="BO4"/>
  <c r="BP6"/>
  <c r="BP7" l="1"/>
  <c r="BQ6"/>
  <c r="BQ7" l="1"/>
  <c r="BR6"/>
  <c r="BR7" l="1"/>
  <c r="BS6"/>
  <c r="BT6" l="1"/>
  <c r="BS7"/>
  <c r="BT7" l="1"/>
  <c r="BU6"/>
  <c r="BU7" l="1"/>
  <c r="BV6"/>
  <c r="BV7" l="1"/>
  <c r="BV4"/>
  <c r="BV5"/>
  <c r="BW6"/>
  <c r="BX6" l="1"/>
  <c r="BW7"/>
  <c r="BX7" l="1"/>
  <c r="BY6"/>
  <c r="BY7" l="1"/>
  <c r="BZ6"/>
  <c r="CA6" l="1"/>
  <c r="BZ7"/>
  <c r="CB6" l="1"/>
  <c r="CA7"/>
  <c r="CB7" l="1"/>
  <c r="CC6"/>
  <c r="CD6" l="1"/>
  <c r="CC5"/>
  <c r="CC4"/>
  <c r="CC7"/>
  <c r="CE6" l="1"/>
  <c r="CD7"/>
  <c r="CE7" l="1"/>
  <c r="CF6"/>
  <c r="CF7" l="1"/>
  <c r="CG6"/>
  <c r="CG7" l="1"/>
  <c r="CH6"/>
  <c r="CI6" l="1"/>
  <c r="CH7"/>
  <c r="CI7" l="1"/>
  <c r="CJ6"/>
  <c r="CJ4" l="1"/>
  <c r="CJ5"/>
  <c r="CK6"/>
  <c r="CJ7"/>
  <c r="CK7" l="1"/>
  <c r="CL6"/>
  <c r="CL7" l="1"/>
  <c r="CM6"/>
  <c r="CN6" l="1"/>
  <c r="CM7"/>
  <c r="CO6" l="1"/>
  <c r="CN7"/>
  <c r="CO7" l="1"/>
  <c r="CP6"/>
  <c r="CP7" l="1"/>
  <c r="CQ6"/>
  <c r="CR6" l="1"/>
  <c r="CQ4"/>
  <c r="CQ5"/>
  <c r="CQ7"/>
  <c r="CS6" l="1"/>
  <c r="CR7"/>
  <c r="CS7" l="1"/>
  <c r="CT6"/>
  <c r="CU6" l="1"/>
  <c r="CT7"/>
  <c r="CU7" l="1"/>
  <c r="CV6"/>
  <c r="CV7" l="1"/>
  <c r="CW6"/>
  <c r="CW7" s="1"/>
</calcChain>
</file>

<file path=xl/comments1.xml><?xml version="1.0" encoding="utf-8"?>
<comments xmlns="http://schemas.openxmlformats.org/spreadsheetml/2006/main">
  <authors>
    <author>Vertex42</author>
  </authors>
  <commentList>
    <comment ref="D7" authorId="0">
      <text>
        <r>
          <rPr>
            <b/>
            <sz val="9"/>
            <color indexed="81"/>
            <rFont val="Tahoma"/>
            <family val="2"/>
          </rPr>
          <t xml:space="preserve">Predecessor Tasks:
</t>
        </r>
        <r>
          <rPr>
            <sz val="9"/>
            <color indexed="81"/>
            <rFont val="Tahoma"/>
            <family val="2"/>
          </rPr>
          <t>You can use this column to enter the WBS of a predecessor for reference. The PRO version uses formulas to automatically calculate the Start Date based on the Predecessor.</t>
        </r>
      </text>
    </comment>
  </commentList>
</comments>
</file>

<file path=xl/sharedStrings.xml><?xml version="1.0" encoding="utf-8"?>
<sst xmlns="http://schemas.openxmlformats.org/spreadsheetml/2006/main" count="43" uniqueCount="24">
  <si>
    <t>[Task Category]</t>
  </si>
  <si>
    <t>[Task]</t>
  </si>
  <si>
    <t>START</t>
  </si>
  <si>
    <t>PREDECESSOR</t>
  </si>
  <si>
    <t>[Sub-task]</t>
  </si>
  <si>
    <t>Husbyggeri Tidsplan</t>
  </si>
  <si>
    <t>Mosegaard &amp; Knudsen ApS</t>
  </si>
  <si>
    <t xml:space="preserve">Projekt Start Dato </t>
  </si>
  <si>
    <t xml:space="preserve">Projekt Leder </t>
  </si>
  <si>
    <t>H&amp;F</t>
  </si>
  <si>
    <t>SLUT</t>
  </si>
  <si>
    <t>DAGE</t>
  </si>
  <si>
    <t>ARBEJDS DAGE</t>
  </si>
  <si>
    <t>UDFØRT %</t>
  </si>
  <si>
    <t>FIRMA</t>
  </si>
  <si>
    <t>PUNKT</t>
  </si>
  <si>
    <t>Fundament</t>
  </si>
  <si>
    <t xml:space="preserve">Udskrift start uge: </t>
  </si>
  <si>
    <t>OPGAVE</t>
  </si>
  <si>
    <t>Afsætning af fundament</t>
  </si>
  <si>
    <t>Udgravning af sokkel</t>
  </si>
  <si>
    <t>Støbning af sokkel</t>
  </si>
  <si>
    <t>Udgravning til gulv</t>
  </si>
  <si>
    <t>Afretning af sand</t>
  </si>
</sst>
</file>

<file path=xl/styles.xml><?xml version="1.0" encoding="utf-8"?>
<styleSheet xmlns="http://schemas.openxmlformats.org/spreadsheetml/2006/main">
  <numFmts count="6">
    <numFmt numFmtId="164" formatCode="m/d/yyyy\ \(dddd\)"/>
    <numFmt numFmtId="165" formatCode="ddd\ m/dd/yy"/>
    <numFmt numFmtId="166" formatCode="d"/>
    <numFmt numFmtId="167" formatCode="d\ mmm\ yyyy"/>
    <numFmt numFmtId="168" formatCode="[$-F800]dddd\,\ mmmm\ dd\,\ yyyy"/>
    <numFmt numFmtId="169" formatCode="ddd\ dd/m/yy"/>
  </numFmts>
  <fonts count="48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10"/>
      <name val="Arial"/>
      <family val="2"/>
    </font>
    <font>
      <sz val="14"/>
      <color indexed="56"/>
      <name val="Arial"/>
      <family val="2"/>
    </font>
    <font>
      <sz val="9"/>
      <name val="Arial"/>
      <family val="2"/>
    </font>
    <font>
      <sz val="7"/>
      <color indexed="55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name val="Arial"/>
      <family val="2"/>
      <scheme val="minor"/>
    </font>
    <font>
      <sz val="10"/>
      <name val="Arial"/>
      <family val="1"/>
      <scheme val="major"/>
    </font>
    <font>
      <sz val="11"/>
      <name val="Arial"/>
      <family val="1"/>
      <scheme val="major"/>
    </font>
    <font>
      <sz val="10"/>
      <name val="Arial"/>
      <family val="2"/>
      <scheme val="minor"/>
    </font>
    <font>
      <b/>
      <sz val="11"/>
      <name val="Arial"/>
      <family val="2"/>
      <scheme val="minor"/>
    </font>
    <font>
      <sz val="9"/>
      <color rgb="FF000000"/>
      <name val="Arial"/>
      <family val="2"/>
      <scheme val="minor"/>
    </font>
    <font>
      <i/>
      <sz val="9"/>
      <name val="Arial"/>
      <family val="2"/>
      <scheme val="minor"/>
    </font>
    <font>
      <b/>
      <sz val="10"/>
      <color rgb="FF000000"/>
      <name val="Arial"/>
      <family val="2"/>
      <scheme val="minor"/>
    </font>
    <font>
      <sz val="10"/>
      <color rgb="FF000000"/>
      <name val="Arial"/>
      <family val="2"/>
      <scheme val="minor"/>
    </font>
    <font>
      <sz val="8"/>
      <name val="Arial"/>
      <family val="2"/>
      <scheme val="minor"/>
    </font>
    <font>
      <sz val="11"/>
      <name val="Arial"/>
      <family val="2"/>
      <scheme val="minor"/>
    </font>
    <font>
      <sz val="14"/>
      <name val="Arial"/>
      <family val="2"/>
      <scheme val="minor"/>
    </font>
    <font>
      <sz val="14"/>
      <color rgb="FF000000"/>
      <name val="Arial"/>
      <family val="2"/>
      <scheme val="minor"/>
    </font>
    <font>
      <sz val="10"/>
      <name val="Arial"/>
      <family val="2"/>
      <scheme val="major"/>
    </font>
    <font>
      <b/>
      <sz val="9"/>
      <name val="Arial"/>
      <family val="2"/>
      <scheme val="major"/>
    </font>
    <font>
      <b/>
      <sz val="8"/>
      <name val="Arial"/>
      <family val="2"/>
      <scheme val="major"/>
    </font>
    <font>
      <b/>
      <sz val="11"/>
      <color rgb="FF000000"/>
      <name val="Arial"/>
      <family val="2"/>
      <scheme val="minor"/>
    </font>
    <font>
      <i/>
      <sz val="8"/>
      <color theme="1" tint="0.34998626667073579"/>
      <name val="Arial"/>
      <family val="2"/>
    </font>
    <font>
      <sz val="9"/>
      <color rgb="FFFF0000"/>
      <name val="Arial"/>
      <family val="2"/>
      <scheme val="minor"/>
    </font>
    <font>
      <b/>
      <sz val="16"/>
      <name val="Arial"/>
      <family val="2"/>
      <scheme val="major"/>
    </font>
  </fonts>
  <fills count="2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rgb="FFD6F4D9"/>
      </patternFill>
    </fill>
    <fill>
      <patternFill patternType="solid">
        <fgColor theme="3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rgb="FFEFEFEF"/>
      </top>
      <bottom style="thin">
        <color rgb="FFEFEFEF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medium">
        <color theme="0" tint="-0.24994659260841701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 style="medium">
        <color theme="0" tint="-0.24994659260841701"/>
      </left>
      <right style="thin">
        <color theme="0" tint="-0.24994659260841701"/>
      </right>
      <top/>
      <bottom style="medium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34998626667073579"/>
      </bottom>
      <diagonal/>
    </border>
    <border>
      <left style="thin">
        <color theme="0" tint="-0.24994659260841701"/>
      </left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thin">
        <color theme="0" tint="-0.24994659260841701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/>
      <right/>
      <top style="thin">
        <color indexed="22"/>
      </top>
      <bottom/>
      <diagonal/>
    </border>
  </borders>
  <cellStyleXfs count="44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0" applyNumberFormat="0" applyBorder="0" applyAlignment="0" applyProtection="0"/>
    <xf numFmtId="0" fontId="12" fillId="17" borderId="1" applyNumberFormat="0" applyAlignment="0" applyProtection="0"/>
    <xf numFmtId="0" fontId="13" fillId="18" borderId="2" applyNumberFormat="0" applyAlignment="0" applyProtection="0"/>
    <xf numFmtId="0" fontId="14" fillId="0" borderId="0" applyNumberFormat="0" applyFill="0" applyBorder="0" applyAlignment="0" applyProtection="0"/>
    <xf numFmtId="0" fontId="15" fillId="19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9" fillId="11" borderId="1" applyNumberFormat="0" applyAlignment="0" applyProtection="0"/>
    <xf numFmtId="0" fontId="20" fillId="0" borderId="6" applyNumberFormat="0" applyFill="0" applyAlignment="0" applyProtection="0"/>
    <xf numFmtId="0" fontId="21" fillId="5" borderId="0" applyNumberFormat="0" applyBorder="0" applyAlignment="0" applyProtection="0"/>
    <xf numFmtId="0" fontId="5" fillId="5" borderId="7" applyNumberFormat="0" applyFont="0" applyAlignment="0" applyProtection="0"/>
    <xf numFmtId="0" fontId="22" fillId="17" borderId="8" applyNumberFormat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</cellStyleXfs>
  <cellXfs count="127">
    <xf numFmtId="0" fontId="0" fillId="0" borderId="0" xfId="0"/>
    <xf numFmtId="0" fontId="0" fillId="0" borderId="0" xfId="0" applyProtection="1"/>
    <xf numFmtId="0" fontId="0" fillId="20" borderId="0" xfId="0" applyFill="1" applyBorder="1" applyProtection="1"/>
    <xf numFmtId="0" fontId="0" fillId="0" borderId="0" xfId="0" applyFill="1" applyBorder="1" applyProtection="1"/>
    <xf numFmtId="0" fontId="0" fillId="0" borderId="0" xfId="0" applyFill="1" applyAlignment="1" applyProtection="1"/>
    <xf numFmtId="0" fontId="0" fillId="0" borderId="0" xfId="0" applyNumberFormat="1" applyFill="1" applyBorder="1" applyProtection="1"/>
    <xf numFmtId="0" fontId="0" fillId="0" borderId="0" xfId="0" applyNumberFormat="1" applyProtection="1"/>
    <xf numFmtId="0" fontId="7" fillId="0" borderId="0" xfId="0" applyNumberFormat="1" applyFont="1" applyAlignment="1" applyProtection="1">
      <protection locked="0"/>
    </xf>
    <xf numFmtId="0" fontId="2" fillId="0" borderId="0" xfId="34" applyAlignment="1" applyProtection="1">
      <alignment horizontal="left"/>
    </xf>
    <xf numFmtId="0" fontId="0" fillId="0" borderId="0" xfId="0" applyNumberForma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4" fillId="20" borderId="0" xfId="34" applyNumberFormat="1" applyFont="1" applyFill="1" applyAlignment="1" applyProtection="1">
      <alignment horizontal="right"/>
      <protection locked="0"/>
    </xf>
    <xf numFmtId="0" fontId="6" fillId="0" borderId="0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Alignment="1" applyProtection="1"/>
    <xf numFmtId="0" fontId="29" fillId="0" borderId="0" xfId="0" applyNumberFormat="1" applyFont="1" applyFill="1" applyBorder="1" applyProtection="1"/>
    <xf numFmtId="0" fontId="29" fillId="0" borderId="0" xfId="0" applyFont="1" applyProtection="1"/>
    <xf numFmtId="0" fontId="29" fillId="0" borderId="0" xfId="0" applyNumberFormat="1" applyFont="1" applyProtection="1"/>
    <xf numFmtId="0" fontId="30" fillId="0" borderId="0" xfId="0" applyNumberFormat="1" applyFont="1" applyAlignment="1" applyProtection="1">
      <alignment vertical="center"/>
      <protection locked="0"/>
    </xf>
    <xf numFmtId="0" fontId="32" fillId="21" borderId="10" xfId="0" applyNumberFormat="1" applyFont="1" applyFill="1" applyBorder="1" applyAlignment="1" applyProtection="1">
      <alignment horizontal="left" vertical="center"/>
    </xf>
    <xf numFmtId="0" fontId="32" fillId="21" borderId="10" xfId="0" applyFont="1" applyFill="1" applyBorder="1" applyAlignment="1" applyProtection="1">
      <alignment vertical="center"/>
    </xf>
    <xf numFmtId="0" fontId="28" fillId="21" borderId="10" xfId="0" applyFont="1" applyFill="1" applyBorder="1" applyAlignment="1" applyProtection="1">
      <alignment vertical="center"/>
    </xf>
    <xf numFmtId="0" fontId="28" fillId="21" borderId="10" xfId="0" applyNumberFormat="1" applyFont="1" applyFill="1" applyBorder="1" applyAlignment="1" applyProtection="1">
      <alignment horizontal="center" vertical="center"/>
    </xf>
    <xf numFmtId="1" fontId="28" fillId="21" borderId="10" xfId="40" applyNumberFormat="1" applyFont="1" applyFill="1" applyBorder="1" applyAlignment="1" applyProtection="1">
      <alignment horizontal="center" vertical="center"/>
    </xf>
    <xf numFmtId="9" fontId="28" fillId="21" borderId="10" xfId="40" applyFont="1" applyFill="1" applyBorder="1" applyAlignment="1" applyProtection="1">
      <alignment horizontal="center" vertical="center"/>
    </xf>
    <xf numFmtId="1" fontId="28" fillId="21" borderId="10" xfId="0" applyNumberFormat="1" applyFont="1" applyFill="1" applyBorder="1" applyAlignment="1" applyProtection="1">
      <alignment horizontal="center" vertical="center"/>
    </xf>
    <xf numFmtId="0" fontId="28" fillId="0" borderId="10" xfId="0" applyNumberFormat="1" applyFont="1" applyFill="1" applyBorder="1" applyAlignment="1" applyProtection="1">
      <alignment horizontal="left" vertical="center"/>
    </xf>
    <xf numFmtId="0" fontId="28" fillId="0" borderId="10" xfId="0" applyFont="1" applyFill="1" applyBorder="1" applyAlignment="1" applyProtection="1">
      <alignment vertical="center"/>
    </xf>
    <xf numFmtId="1" fontId="33" fillId="23" borderId="11" xfId="0" applyNumberFormat="1" applyFont="1" applyFill="1" applyBorder="1" applyAlignment="1" applyProtection="1">
      <alignment horizontal="center" vertical="center"/>
    </xf>
    <xf numFmtId="9" fontId="33" fillId="23" borderId="11" xfId="40" applyFont="1" applyFill="1" applyBorder="1" applyAlignment="1" applyProtection="1">
      <alignment horizontal="center" vertical="center"/>
    </xf>
    <xf numFmtId="1" fontId="33" fillId="0" borderId="11" xfId="0" applyNumberFormat="1" applyFont="1" applyBorder="1" applyAlignment="1" applyProtection="1">
      <alignment horizontal="center" vertical="center"/>
    </xf>
    <xf numFmtId="0" fontId="34" fillId="0" borderId="10" xfId="0" applyFont="1" applyFill="1" applyBorder="1" applyAlignment="1" applyProtection="1">
      <alignment vertical="center"/>
    </xf>
    <xf numFmtId="0" fontId="28" fillId="0" borderId="10" xfId="0" applyNumberFormat="1" applyFont="1" applyFill="1" applyBorder="1" applyAlignment="1" applyProtection="1">
      <alignment horizontal="center" vertical="center"/>
    </xf>
    <xf numFmtId="1" fontId="28" fillId="0" borderId="10" xfId="40" applyNumberFormat="1" applyFont="1" applyFill="1" applyBorder="1" applyAlignment="1" applyProtection="1">
      <alignment horizontal="center" vertical="center"/>
    </xf>
    <xf numFmtId="9" fontId="28" fillId="0" borderId="10" xfId="40" applyFont="1" applyFill="1" applyBorder="1" applyAlignment="1" applyProtection="1">
      <alignment horizontal="center" vertical="center"/>
    </xf>
    <xf numFmtId="1" fontId="28" fillId="0" borderId="10" xfId="0" applyNumberFormat="1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vertical="center"/>
    </xf>
    <xf numFmtId="166" fontId="3" fillId="0" borderId="12" xfId="0" applyNumberFormat="1" applyFont="1" applyFill="1" applyBorder="1" applyAlignment="1" applyProtection="1">
      <alignment horizontal="center" vertical="center" shrinkToFit="1"/>
    </xf>
    <xf numFmtId="0" fontId="32" fillId="21" borderId="13" xfId="0" applyNumberFormat="1" applyFont="1" applyFill="1" applyBorder="1" applyAlignment="1" applyProtection="1">
      <alignment horizontal="left" vertical="center"/>
    </xf>
    <xf numFmtId="0" fontId="32" fillId="21" borderId="13" xfId="0" applyFont="1" applyFill="1" applyBorder="1" applyAlignment="1" applyProtection="1">
      <alignment vertical="center"/>
    </xf>
    <xf numFmtId="0" fontId="28" fillId="21" borderId="13" xfId="0" applyFont="1" applyFill="1" applyBorder="1" applyAlignment="1" applyProtection="1">
      <alignment vertical="center"/>
    </xf>
    <xf numFmtId="0" fontId="28" fillId="21" borderId="13" xfId="0" applyNumberFormat="1" applyFont="1" applyFill="1" applyBorder="1" applyAlignment="1" applyProtection="1">
      <alignment horizontal="center" vertical="center"/>
    </xf>
    <xf numFmtId="165" fontId="28" fillId="21" borderId="13" xfId="0" applyNumberFormat="1" applyFont="1" applyFill="1" applyBorder="1" applyAlignment="1" applyProtection="1">
      <alignment horizontal="right" vertical="center"/>
    </xf>
    <xf numFmtId="1" fontId="28" fillId="21" borderId="13" xfId="40" applyNumberFormat="1" applyFont="1" applyFill="1" applyBorder="1" applyAlignment="1" applyProtection="1">
      <alignment horizontal="center" vertical="center"/>
    </xf>
    <xf numFmtId="9" fontId="28" fillId="21" borderId="13" xfId="40" applyFont="1" applyFill="1" applyBorder="1" applyAlignment="1" applyProtection="1">
      <alignment horizontal="center" vertical="center"/>
    </xf>
    <xf numFmtId="1" fontId="28" fillId="21" borderId="13" xfId="0" applyNumberFormat="1" applyFont="1" applyFill="1" applyBorder="1" applyAlignment="1" applyProtection="1">
      <alignment horizontal="center" vertical="center"/>
    </xf>
    <xf numFmtId="166" fontId="3" fillId="0" borderId="15" xfId="0" applyNumberFormat="1" applyFont="1" applyFill="1" applyBorder="1" applyAlignment="1" applyProtection="1">
      <alignment horizontal="center" vertical="center" shrinkToFit="1"/>
    </xf>
    <xf numFmtId="166" fontId="3" fillId="0" borderId="16" xfId="0" applyNumberFormat="1" applyFont="1" applyFill="1" applyBorder="1" applyAlignment="1" applyProtection="1">
      <alignment horizontal="center" vertical="center" shrinkToFit="1"/>
    </xf>
    <xf numFmtId="1" fontId="39" fillId="21" borderId="13" xfId="0" applyNumberFormat="1" applyFont="1" applyFill="1" applyBorder="1" applyAlignment="1" applyProtection="1">
      <alignment horizontal="center" vertical="center"/>
    </xf>
    <xf numFmtId="1" fontId="40" fillId="0" borderId="11" xfId="0" applyNumberFormat="1" applyFont="1" applyBorder="1" applyAlignment="1" applyProtection="1">
      <alignment horizontal="center" vertical="center"/>
    </xf>
    <xf numFmtId="1" fontId="39" fillId="21" borderId="10" xfId="0" applyNumberFormat="1" applyFont="1" applyFill="1" applyBorder="1" applyAlignment="1" applyProtection="1">
      <alignment horizontal="center" vertical="center"/>
    </xf>
    <xf numFmtId="1" fontId="39" fillId="0" borderId="10" xfId="0" applyNumberFormat="1" applyFont="1" applyFill="1" applyBorder="1" applyAlignment="1" applyProtection="1">
      <alignment horizontal="center" vertical="center"/>
    </xf>
    <xf numFmtId="165" fontId="33" fillId="22" borderId="11" xfId="0" applyNumberFormat="1" applyFont="1" applyFill="1" applyBorder="1" applyAlignment="1" applyProtection="1">
      <alignment horizontal="center" vertical="center"/>
    </xf>
    <xf numFmtId="165" fontId="33" fillId="0" borderId="11" xfId="0" applyNumberFormat="1" applyFont="1" applyBorder="1" applyAlignment="1" applyProtection="1">
      <alignment horizontal="center" vertical="center"/>
    </xf>
    <xf numFmtId="165" fontId="28" fillId="21" borderId="10" xfId="0" applyNumberFormat="1" applyFont="1" applyFill="1" applyBorder="1" applyAlignment="1" applyProtection="1">
      <alignment horizontal="center" vertical="center"/>
    </xf>
    <xf numFmtId="0" fontId="34" fillId="0" borderId="10" xfId="0" applyFont="1" applyFill="1" applyBorder="1" applyAlignment="1" applyProtection="1">
      <alignment horizontal="center" vertical="center"/>
    </xf>
    <xf numFmtId="0" fontId="28" fillId="21" borderId="13" xfId="0" applyFont="1" applyFill="1" applyBorder="1" applyAlignment="1" applyProtection="1">
      <alignment horizontal="left" vertical="center"/>
    </xf>
    <xf numFmtId="0" fontId="28" fillId="0" borderId="10" xfId="0" applyFont="1" applyFill="1" applyBorder="1" applyAlignment="1" applyProtection="1">
      <alignment horizontal="left" vertical="center"/>
    </xf>
    <xf numFmtId="9" fontId="28" fillId="0" borderId="10" xfId="0" applyNumberFormat="1" applyFont="1" applyFill="1" applyBorder="1" applyAlignment="1" applyProtection="1">
      <alignment horizontal="left" vertical="center"/>
    </xf>
    <xf numFmtId="0" fontId="28" fillId="21" borderId="10" xfId="0" applyFont="1" applyFill="1" applyBorder="1" applyAlignment="1" applyProtection="1">
      <alignment horizontal="left" vertical="center"/>
    </xf>
    <xf numFmtId="0" fontId="41" fillId="0" borderId="0" xfId="0" applyNumberFormat="1" applyFont="1" applyFill="1" applyBorder="1" applyProtection="1"/>
    <xf numFmtId="0" fontId="41" fillId="0" borderId="0" xfId="0" applyFont="1" applyFill="1" applyBorder="1" applyProtection="1"/>
    <xf numFmtId="0" fontId="1" fillId="0" borderId="0" xfId="0" applyFont="1" applyFill="1" applyBorder="1" applyProtection="1"/>
    <xf numFmtId="0" fontId="41" fillId="0" borderId="0" xfId="0" applyFont="1" applyProtection="1"/>
    <xf numFmtId="0" fontId="41" fillId="0" borderId="0" xfId="0" applyFont="1" applyFill="1" applyAlignment="1" applyProtection="1">
      <alignment horizontal="right" vertical="center"/>
    </xf>
    <xf numFmtId="165" fontId="28" fillId="21" borderId="13" xfId="0" applyNumberFormat="1" applyFont="1" applyFill="1" applyBorder="1" applyAlignment="1" applyProtection="1">
      <alignment horizontal="center" vertical="center"/>
    </xf>
    <xf numFmtId="0" fontId="42" fillId="0" borderId="17" xfId="0" applyNumberFormat="1" applyFont="1" applyFill="1" applyBorder="1" applyAlignment="1" applyProtection="1">
      <alignment horizontal="left" vertical="center"/>
    </xf>
    <xf numFmtId="0" fontId="42" fillId="0" borderId="17" xfId="0" applyFont="1" applyFill="1" applyBorder="1" applyAlignment="1" applyProtection="1">
      <alignment horizontal="left" vertical="center"/>
    </xf>
    <xf numFmtId="0" fontId="42" fillId="0" borderId="17" xfId="0" applyFont="1" applyFill="1" applyBorder="1" applyAlignment="1" applyProtection="1">
      <alignment horizontal="center" vertical="center" wrapText="1"/>
    </xf>
    <xf numFmtId="0" fontId="43" fillId="0" borderId="17" xfId="0" applyNumberFormat="1" applyFont="1" applyFill="1" applyBorder="1" applyAlignment="1" applyProtection="1">
      <alignment horizontal="center" vertical="center" wrapText="1"/>
    </xf>
    <xf numFmtId="0" fontId="42" fillId="0" borderId="17" xfId="0" applyFont="1" applyFill="1" applyBorder="1" applyAlignment="1" applyProtection="1">
      <alignment horizontal="center" vertical="center"/>
    </xf>
    <xf numFmtId="0" fontId="28" fillId="0" borderId="18" xfId="0" applyNumberFormat="1" applyFont="1" applyFill="1" applyBorder="1" applyAlignment="1" applyProtection="1">
      <alignment horizontal="center" vertical="center" shrinkToFit="1"/>
    </xf>
    <xf numFmtId="0" fontId="28" fillId="0" borderId="19" xfId="0" applyNumberFormat="1" applyFont="1" applyFill="1" applyBorder="1" applyAlignment="1" applyProtection="1">
      <alignment horizontal="center" vertical="center" shrinkToFit="1"/>
    </xf>
    <xf numFmtId="0" fontId="28" fillId="0" borderId="20" xfId="0" applyNumberFormat="1" applyFont="1" applyFill="1" applyBorder="1" applyAlignment="1" applyProtection="1">
      <alignment horizontal="center" vertical="center" shrinkToFit="1"/>
    </xf>
    <xf numFmtId="0" fontId="1" fillId="0" borderId="0" xfId="0" applyFont="1" applyFill="1" applyBorder="1" applyAlignment="1" applyProtection="1"/>
    <xf numFmtId="0" fontId="28" fillId="0" borderId="10" xfId="0" applyFont="1" applyFill="1" applyBorder="1" applyAlignment="1" applyProtection="1">
      <alignment vertical="center" wrapText="1"/>
    </xf>
    <xf numFmtId="0" fontId="33" fillId="0" borderId="11" xfId="0" applyFont="1" applyFill="1" applyBorder="1" applyAlignment="1" applyProtection="1">
      <alignment horizontal="center" vertical="center"/>
    </xf>
    <xf numFmtId="0" fontId="28" fillId="0" borderId="10" xfId="0" applyFont="1" applyFill="1" applyBorder="1" applyAlignment="1" applyProtection="1">
      <alignment horizontal="left" vertical="center" wrapText="1" indent="1"/>
    </xf>
    <xf numFmtId="0" fontId="31" fillId="0" borderId="2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right" vertical="center"/>
    </xf>
    <xf numFmtId="0" fontId="8" fillId="0" borderId="0" xfId="0" applyFont="1" applyAlignment="1" applyProtection="1">
      <protection locked="0"/>
    </xf>
    <xf numFmtId="0" fontId="46" fillId="0" borderId="19" xfId="0" applyNumberFormat="1" applyFont="1" applyFill="1" applyBorder="1" applyAlignment="1" applyProtection="1">
      <alignment horizontal="center" vertical="center" shrinkToFit="1"/>
    </xf>
    <xf numFmtId="0" fontId="46" fillId="0" borderId="20" xfId="0" applyNumberFormat="1" applyFont="1" applyFill="1" applyBorder="1" applyAlignment="1" applyProtection="1">
      <alignment horizontal="center" vertical="center" shrinkToFit="1"/>
    </xf>
    <xf numFmtId="169" fontId="33" fillId="22" borderId="11" xfId="0" applyNumberFormat="1" applyFont="1" applyFill="1" applyBorder="1" applyAlignment="1" applyProtection="1">
      <alignment horizontal="center" vertical="center"/>
    </xf>
    <xf numFmtId="169" fontId="33" fillId="0" borderId="11" xfId="0" applyNumberFormat="1" applyFont="1" applyBorder="1" applyAlignment="1" applyProtection="1">
      <alignment horizontal="center" vertical="center"/>
    </xf>
    <xf numFmtId="0" fontId="28" fillId="0" borderId="24" xfId="0" applyNumberFormat="1" applyFont="1" applyFill="1" applyBorder="1" applyAlignment="1" applyProtection="1">
      <alignment horizontal="left" vertical="center"/>
    </xf>
    <xf numFmtId="0" fontId="34" fillId="0" borderId="24" xfId="0" applyFont="1" applyFill="1" applyBorder="1" applyAlignment="1" applyProtection="1">
      <alignment vertical="center"/>
    </xf>
    <xf numFmtId="0" fontId="28" fillId="0" borderId="24" xfId="0" applyNumberFormat="1" applyFont="1" applyFill="1" applyBorder="1" applyAlignment="1" applyProtection="1">
      <alignment horizontal="center" vertical="center"/>
    </xf>
    <xf numFmtId="0" fontId="34" fillId="0" borderId="24" xfId="0" applyFont="1" applyFill="1" applyBorder="1" applyAlignment="1" applyProtection="1">
      <alignment horizontal="center" vertical="center"/>
    </xf>
    <xf numFmtId="1" fontId="28" fillId="0" borderId="24" xfId="40" applyNumberFormat="1" applyFont="1" applyFill="1" applyBorder="1" applyAlignment="1" applyProtection="1">
      <alignment horizontal="center" vertical="center"/>
    </xf>
    <xf numFmtId="9" fontId="28" fillId="0" borderId="24" xfId="40" applyFont="1" applyFill="1" applyBorder="1" applyAlignment="1" applyProtection="1">
      <alignment horizontal="center" vertical="center"/>
    </xf>
    <xf numFmtId="1" fontId="28" fillId="0" borderId="24" xfId="0" applyNumberFormat="1" applyFont="1" applyFill="1" applyBorder="1" applyAlignment="1" applyProtection="1">
      <alignment horizontal="center" vertical="center"/>
    </xf>
    <xf numFmtId="1" fontId="39" fillId="0" borderId="24" xfId="0" applyNumberFormat="1" applyFont="1" applyFill="1" applyBorder="1" applyAlignment="1" applyProtection="1">
      <alignment horizontal="center" vertical="center"/>
    </xf>
    <xf numFmtId="0" fontId="28" fillId="0" borderId="24" xfId="0" applyFont="1" applyFill="1" applyBorder="1" applyAlignment="1" applyProtection="1">
      <alignment horizontal="left" vertical="center"/>
    </xf>
    <xf numFmtId="0" fontId="28" fillId="0" borderId="0" xfId="0" applyFont="1" applyFill="1" applyBorder="1" applyAlignment="1" applyProtection="1">
      <alignment horizontal="left" vertical="center"/>
    </xf>
    <xf numFmtId="0" fontId="32" fillId="0" borderId="0" xfId="0" applyNumberFormat="1" applyFont="1" applyFill="1" applyBorder="1" applyAlignment="1" applyProtection="1">
      <alignment horizontal="left" vertical="center"/>
    </xf>
    <xf numFmtId="0" fontId="33" fillId="0" borderId="0" xfId="0" quotePrefix="1" applyFont="1" applyFill="1" applyBorder="1" applyAlignment="1" applyProtection="1">
      <alignment horizontal="center" vertical="center"/>
    </xf>
    <xf numFmtId="1" fontId="33" fillId="0" borderId="0" xfId="0" applyNumberFormat="1" applyFont="1" applyFill="1" applyBorder="1" applyAlignment="1" applyProtection="1">
      <alignment horizontal="center" vertical="center"/>
    </xf>
    <xf numFmtId="1" fontId="40" fillId="0" borderId="0" xfId="0" applyNumberFormat="1" applyFont="1" applyFill="1" applyBorder="1" applyAlignment="1" applyProtection="1">
      <alignment horizontal="center" vertical="center"/>
    </xf>
    <xf numFmtId="0" fontId="28" fillId="0" borderId="0" xfId="0" applyNumberFormat="1" applyFont="1" applyFill="1" applyBorder="1" applyAlignment="1" applyProtection="1">
      <alignment horizontal="left" vertical="center"/>
    </xf>
    <xf numFmtId="0" fontId="35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center" vertical="center"/>
    </xf>
    <xf numFmtId="0" fontId="39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vertical="center"/>
    </xf>
    <xf numFmtId="0" fontId="28" fillId="0" borderId="0" xfId="0" applyFont="1" applyFill="1" applyBorder="1" applyAlignment="1" applyProtection="1">
      <alignment horizontal="center" vertical="center"/>
    </xf>
    <xf numFmtId="0" fontId="44" fillId="0" borderId="0" xfId="0" applyFont="1" applyFill="1" applyBorder="1" applyAlignment="1" applyProtection="1">
      <alignment vertical="center"/>
    </xf>
    <xf numFmtId="165" fontId="33" fillId="0" borderId="0" xfId="0" applyNumberFormat="1" applyFont="1" applyFill="1" applyBorder="1" applyAlignment="1" applyProtection="1">
      <alignment horizontal="center" vertical="center"/>
    </xf>
    <xf numFmtId="9" fontId="33" fillId="0" borderId="0" xfId="40" applyFont="1" applyFill="1" applyBorder="1" applyAlignment="1" applyProtection="1">
      <alignment horizontal="center" vertical="center"/>
    </xf>
    <xf numFmtId="0" fontId="33" fillId="0" borderId="0" xfId="0" applyFont="1" applyFill="1" applyBorder="1" applyAlignment="1" applyProtection="1">
      <alignment horizontal="left" vertical="center"/>
    </xf>
    <xf numFmtId="0" fontId="47" fillId="0" borderId="0" xfId="0" applyNumberFormat="1" applyFont="1" applyFill="1" applyBorder="1" applyAlignment="1" applyProtection="1">
      <alignment vertical="center"/>
      <protection locked="0"/>
    </xf>
    <xf numFmtId="0" fontId="38" fillId="0" borderId="22" xfId="0" applyNumberFormat="1" applyFont="1" applyFill="1" applyBorder="1" applyAlignment="1" applyProtection="1">
      <alignment horizontal="center" vertical="center"/>
    </xf>
    <xf numFmtId="0" fontId="38" fillId="0" borderId="0" xfId="0" applyNumberFormat="1" applyFont="1" applyFill="1" applyBorder="1" applyAlignment="1" applyProtection="1">
      <alignment horizontal="center" vertical="center"/>
    </xf>
    <xf numFmtId="0" fontId="38" fillId="0" borderId="23" xfId="0" applyNumberFormat="1" applyFont="1" applyFill="1" applyBorder="1" applyAlignment="1" applyProtection="1">
      <alignment horizontal="center" vertical="center"/>
    </xf>
    <xf numFmtId="167" fontId="31" fillId="0" borderId="22" xfId="0" applyNumberFormat="1" applyFont="1" applyFill="1" applyBorder="1" applyAlignment="1" applyProtection="1">
      <alignment horizontal="center" vertical="center"/>
    </xf>
    <xf numFmtId="167" fontId="31" fillId="0" borderId="0" xfId="0" applyNumberFormat="1" applyFont="1" applyFill="1" applyBorder="1" applyAlignment="1" applyProtection="1">
      <alignment horizontal="center" vertical="center"/>
    </xf>
    <xf numFmtId="167" fontId="31" fillId="0" borderId="23" xfId="0" applyNumberFormat="1" applyFont="1" applyFill="1" applyBorder="1" applyAlignment="1" applyProtection="1">
      <alignment horizontal="center" vertical="center"/>
    </xf>
    <xf numFmtId="0" fontId="45" fillId="0" borderId="0" xfId="34" applyFont="1" applyBorder="1" applyAlignment="1" applyProtection="1">
      <alignment horizontal="left" vertical="center"/>
    </xf>
    <xf numFmtId="164" fontId="31" fillId="0" borderId="14" xfId="0" applyNumberFormat="1" applyFont="1" applyFill="1" applyBorder="1" applyAlignment="1" applyProtection="1">
      <alignment horizontal="center" vertical="center" shrinkToFit="1"/>
      <protection locked="0"/>
    </xf>
    <xf numFmtId="0" fontId="38" fillId="0" borderId="15" xfId="0" applyNumberFormat="1" applyFont="1" applyFill="1" applyBorder="1" applyAlignment="1" applyProtection="1">
      <alignment horizontal="center" vertical="center"/>
    </xf>
    <xf numFmtId="0" fontId="38" fillId="0" borderId="12" xfId="0" applyNumberFormat="1" applyFont="1" applyFill="1" applyBorder="1" applyAlignment="1" applyProtection="1">
      <alignment horizontal="center" vertical="center"/>
    </xf>
    <xf numFmtId="0" fontId="38" fillId="0" borderId="16" xfId="0" applyNumberFormat="1" applyFont="1" applyFill="1" applyBorder="1" applyAlignment="1" applyProtection="1">
      <alignment horizontal="center" vertical="center"/>
    </xf>
    <xf numFmtId="168" fontId="31" fillId="0" borderId="21" xfId="0" applyNumberFormat="1" applyFont="1" applyFill="1" applyBorder="1" applyAlignment="1" applyProtection="1">
      <alignment horizontal="center" vertical="center" shrinkToFit="1"/>
      <protection locked="0"/>
    </xf>
    <xf numFmtId="167" fontId="31" fillId="0" borderId="15" xfId="0" applyNumberFormat="1" applyFont="1" applyFill="1" applyBorder="1" applyAlignment="1" applyProtection="1">
      <alignment horizontal="center" vertical="center"/>
    </xf>
    <xf numFmtId="167" fontId="31" fillId="0" borderId="12" xfId="0" applyNumberFormat="1" applyFont="1" applyFill="1" applyBorder="1" applyAlignment="1" applyProtection="1">
      <alignment horizontal="center" vertical="center"/>
    </xf>
    <xf numFmtId="167" fontId="31" fillId="0" borderId="16" xfId="0" applyNumberFormat="1" applyFont="1" applyFill="1" applyBorder="1" applyAlignment="1" applyProtection="1">
      <alignment horizontal="center" vertical="center"/>
    </xf>
  </cellXfs>
  <cellStyles count="44">
    <cellStyle name="20 % - Markeringsfarve1" xfId="1" builtinId="30" customBuiltin="1"/>
    <cellStyle name="20 % - Markeringsfarve2" xfId="2" builtinId="34" customBuiltin="1"/>
    <cellStyle name="20 % - Markeringsfarve3" xfId="3" builtinId="38" customBuiltin="1"/>
    <cellStyle name="20 % - Markeringsfarve4" xfId="4" builtinId="42" customBuiltin="1"/>
    <cellStyle name="20 % - Markeringsfarve5" xfId="5" builtinId="46" customBuiltin="1"/>
    <cellStyle name="20 % - Markeringsfarve6" xfId="6" builtinId="50" customBuiltin="1"/>
    <cellStyle name="40 % - Markeringsfarve1" xfId="7" builtinId="31" customBuiltin="1"/>
    <cellStyle name="40 % - Markeringsfarve2" xfId="8" builtinId="35" customBuiltin="1"/>
    <cellStyle name="40 % - Markeringsfarve3" xfId="9" builtinId="39" customBuiltin="1"/>
    <cellStyle name="40 % - Markeringsfarve4" xfId="10" builtinId="43" customBuiltin="1"/>
    <cellStyle name="40 % - Markeringsfarve5" xfId="11" builtinId="47" customBuiltin="1"/>
    <cellStyle name="40 % - Markeringsfarve6" xfId="12" builtinId="51" customBuiltin="1"/>
    <cellStyle name="60 % - Markeringsfarve1" xfId="13" builtinId="32" customBuiltin="1"/>
    <cellStyle name="60 % - Markeringsfarve2" xfId="14" builtinId="36" customBuiltin="1"/>
    <cellStyle name="60 % - Markeringsfarve3" xfId="15" builtinId="40" customBuiltin="1"/>
    <cellStyle name="60 % - Markeringsfarve4" xfId="16" builtinId="44" customBuiltin="1"/>
    <cellStyle name="60 % - Markeringsfarve5" xfId="17" builtinId="48" customBuiltin="1"/>
    <cellStyle name="60 % - Markeringsfarve6" xfId="18" builtinId="52" customBuiltin="1"/>
    <cellStyle name="Advarselstekst" xfId="43" builtinId="11" customBuiltin="1"/>
    <cellStyle name="Bemærk!" xfId="38" builtinId="10" customBuiltin="1"/>
    <cellStyle name="Beregning" xfId="26" builtinId="22" customBuiltin="1"/>
    <cellStyle name="Forklarende tekst" xfId="28" builtinId="53" customBuiltin="1"/>
    <cellStyle name="God" xfId="29" builtinId="26" customBuiltin="1"/>
    <cellStyle name="Hyperlink" xfId="34" builtinId="8"/>
    <cellStyle name="Input" xfId="35" builtinId="20" customBuiltin="1"/>
    <cellStyle name="Kontroller celle" xfId="27" builtinId="23" customBuiltin="1"/>
    <cellStyle name="Markeringsfarve1" xfId="19" builtinId="29" customBuiltin="1"/>
    <cellStyle name="Markeringsfarve2" xfId="20" builtinId="33" customBuiltin="1"/>
    <cellStyle name="Markeringsfarve3" xfId="21" builtinId="37" customBuiltin="1"/>
    <cellStyle name="Markeringsfarve4" xfId="22" builtinId="41" customBuiltin="1"/>
    <cellStyle name="Markeringsfarve5" xfId="23" builtinId="45" customBuiltin="1"/>
    <cellStyle name="Markeringsfarve6" xfId="24" builtinId="49" customBuiltin="1"/>
    <cellStyle name="Neutral" xfId="37" builtinId="28" customBuiltin="1"/>
    <cellStyle name="Normal" xfId="0" builtinId="0"/>
    <cellStyle name="Output" xfId="39" builtinId="21" customBuiltin="1"/>
    <cellStyle name="Overskrift 1" xfId="30" builtinId="16" customBuiltin="1"/>
    <cellStyle name="Overskrift 2" xfId="31" builtinId="17" customBuiltin="1"/>
    <cellStyle name="Overskrift 3" xfId="32" builtinId="18" customBuiltin="1"/>
    <cellStyle name="Overskrift 4" xfId="33" builtinId="19" customBuiltin="1"/>
    <cellStyle name="Procent" xfId="40" builtinId="5"/>
    <cellStyle name="Sammenkædet celle" xfId="36" builtinId="24" customBuiltin="1"/>
    <cellStyle name="Titel" xfId="41" builtinId="15" customBuiltin="1"/>
    <cellStyle name="Total" xfId="42" builtinId="25" customBuiltin="1"/>
    <cellStyle name="Ugyldig" xfId="25" builtinId="27" customBuiltin="1"/>
  </cellStyles>
  <dxfs count="40"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5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5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5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5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5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5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5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5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5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ont>
        <color theme="0"/>
      </font>
      <fill>
        <patternFill>
          <bgColor theme="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99FF99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6699FF"/>
      <rgbColor rgb="00CCECFF"/>
      <rgbColor rgb="00D6F4D9"/>
      <rgbColor rgb="00FFFFCC"/>
      <rgbColor rgb="0099CCFF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FFCCCC"/>
      <color rgb="FFFF9900"/>
      <color rgb="FF91D0FF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croll" dx="22" fmlaLink="$H$4" horiz="1" max="100" min="1" page="0"/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215900</xdr:colOff>
      <xdr:row>5</xdr:row>
      <xdr:rowOff>142875</xdr:rowOff>
    </xdr:from>
    <xdr:to>
      <xdr:col>28</xdr:col>
      <xdr:colOff>31750</xdr:colOff>
      <xdr:row>10</xdr:row>
      <xdr:rowOff>80433</xdr:rowOff>
    </xdr:to>
    <xdr:sp macro="" textlink="">
      <xdr:nvSpPr>
        <xdr:cNvPr id="8236" name="Text Box 44" hidden="1">
          <a:extLst>
            <a:ext uri="{FF2B5EF4-FFF2-40B4-BE49-F238E27FC236}">
              <a16:creationId xmlns:a16="http://schemas.microsoft.com/office/drawing/2014/main" xmlns="" id="{00000000-0008-0000-0000-00002C200000}"/>
            </a:ext>
          </a:extLst>
        </xdr:cNvPr>
        <xdr:cNvSpPr txBox="1">
          <a:spLocks noChangeArrowheads="1"/>
        </xdr:cNvSpPr>
      </xdr:nvSpPr>
      <xdr:spPr bwMode="auto">
        <a:xfrm>
          <a:off x="4953000" y="1371600"/>
          <a:ext cx="3419475" cy="11049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v42-Gantt">
      <a:dk1>
        <a:sysClr val="windowText" lastClr="000000"/>
      </a:dk1>
      <a:lt1>
        <a:sysClr val="window" lastClr="FFFFFF"/>
      </a:lt1>
      <a:dk2>
        <a:srgbClr val="3B8741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CW86"/>
  <sheetViews>
    <sheetView showGridLines="0" tabSelected="1" zoomScaleNormal="100" workbookViewId="0">
      <pane ySplit="7" topLeftCell="A8" activePane="bottomLeft" state="frozen"/>
      <selection pane="bottomLeft" activeCell="G12" sqref="G12"/>
    </sheetView>
  </sheetViews>
  <sheetFormatPr defaultColWidth="9.1796875" defaultRowHeight="12.5"/>
  <cols>
    <col min="1" max="1" width="6.81640625" style="5" customWidth="1"/>
    <col min="2" max="2" width="19" style="1" customWidth="1"/>
    <col min="3" max="3" width="7.7265625" style="1" customWidth="1"/>
    <col min="4" max="4" width="6.81640625" style="6" hidden="1" customWidth="1"/>
    <col min="5" max="6" width="12" style="1" customWidth="1"/>
    <col min="7" max="7" width="6" style="1" customWidth="1"/>
    <col min="8" max="8" width="7.453125" style="1" customWidth="1"/>
    <col min="9" max="9" width="8.54296875" style="1" customWidth="1"/>
    <col min="10" max="10" width="1.81640625" style="1" customWidth="1"/>
    <col min="11" max="94" width="2.453125" style="1" customWidth="1"/>
    <col min="95" max="95" width="2.1796875" style="3" bestFit="1" customWidth="1"/>
    <col min="96" max="96" width="1.90625" style="3" bestFit="1" customWidth="1"/>
    <col min="97" max="101" width="2.453125" style="3" bestFit="1" customWidth="1"/>
    <col min="102" max="16384" width="9.1796875" style="3"/>
  </cols>
  <sheetData>
    <row r="1" spans="1:101" ht="30" customHeight="1">
      <c r="A1" s="111" t="s">
        <v>5</v>
      </c>
      <c r="B1" s="12"/>
      <c r="C1" s="12"/>
      <c r="D1" s="12"/>
      <c r="E1" s="12"/>
      <c r="F1" s="12"/>
      <c r="I1" s="79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</row>
    <row r="2" spans="1:101" ht="18" customHeight="1">
      <c r="A2" s="17" t="s">
        <v>6</v>
      </c>
      <c r="B2" s="7"/>
      <c r="C2" s="7"/>
      <c r="D2" s="11"/>
      <c r="E2" s="80"/>
      <c r="F2" s="80"/>
      <c r="H2" s="2"/>
    </row>
    <row r="3" spans="1:101" ht="14">
      <c r="A3" s="17"/>
      <c r="B3" s="13"/>
      <c r="C3" s="4"/>
      <c r="D3" s="4"/>
      <c r="E3" s="4"/>
      <c r="F3" s="4"/>
      <c r="G3" s="4"/>
      <c r="H3" s="2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</row>
    <row r="4" spans="1:101" ht="17.25" customHeight="1">
      <c r="A4" s="60"/>
      <c r="B4" s="64" t="s">
        <v>7</v>
      </c>
      <c r="C4" s="123">
        <v>43617</v>
      </c>
      <c r="D4" s="123"/>
      <c r="E4" s="123"/>
      <c r="F4" s="61"/>
      <c r="G4" s="64" t="s">
        <v>17</v>
      </c>
      <c r="H4" s="78">
        <v>1</v>
      </c>
      <c r="I4" s="62"/>
      <c r="J4" s="15"/>
      <c r="K4" s="120" t="str">
        <f>"Projekt uge "&amp;(K6-($C$4-WEEKDAY($C$4,1)+2))/7+1</f>
        <v>Projekt uge 1</v>
      </c>
      <c r="L4" s="121"/>
      <c r="M4" s="121"/>
      <c r="N4" s="121"/>
      <c r="O4" s="121"/>
      <c r="P4" s="121"/>
      <c r="Q4" s="122"/>
      <c r="R4" s="112" t="str">
        <f>"Projekt uge "&amp;(R6-($C$4-WEEKDAY($C$4,1)+2))/7+1</f>
        <v>Projekt uge 2</v>
      </c>
      <c r="S4" s="113"/>
      <c r="T4" s="113"/>
      <c r="U4" s="113"/>
      <c r="V4" s="113"/>
      <c r="W4" s="113"/>
      <c r="X4" s="114"/>
      <c r="Y4" s="112" t="str">
        <f>"Projekt uge "&amp;(Y6-($C$4-WEEKDAY($C$4,1)+2))/7+1</f>
        <v>Projekt uge 3</v>
      </c>
      <c r="Z4" s="113"/>
      <c r="AA4" s="113"/>
      <c r="AB4" s="113"/>
      <c r="AC4" s="113"/>
      <c r="AD4" s="113"/>
      <c r="AE4" s="114"/>
      <c r="AF4" s="112" t="str">
        <f>"Projekt uge "&amp;(AF6-($C$4-WEEKDAY($C$4,1)+2))/7+1</f>
        <v>Projekt uge 4</v>
      </c>
      <c r="AG4" s="113"/>
      <c r="AH4" s="113"/>
      <c r="AI4" s="113"/>
      <c r="AJ4" s="113"/>
      <c r="AK4" s="113"/>
      <c r="AL4" s="114"/>
      <c r="AM4" s="112" t="str">
        <f>"Projekt uge "&amp;(AM6-($C$4-WEEKDAY($C$4,1)+2))/7+1</f>
        <v>Projekt uge 5</v>
      </c>
      <c r="AN4" s="113"/>
      <c r="AO4" s="113"/>
      <c r="AP4" s="113"/>
      <c r="AQ4" s="113"/>
      <c r="AR4" s="113"/>
      <c r="AS4" s="114"/>
      <c r="AT4" s="112" t="str">
        <f>"Projekt uge "&amp;(AT6-($C$4-WEEKDAY($C$4,1)+2))/7+1</f>
        <v>Projekt uge 6</v>
      </c>
      <c r="AU4" s="113"/>
      <c r="AV4" s="113"/>
      <c r="AW4" s="113"/>
      <c r="AX4" s="113"/>
      <c r="AY4" s="113"/>
      <c r="AZ4" s="114"/>
      <c r="BA4" s="112" t="str">
        <f>"Projekt uge "&amp;(BA6-($C$4-WEEKDAY($C$4,1)+2))/7+1</f>
        <v>Projekt uge 7</v>
      </c>
      <c r="BB4" s="113"/>
      <c r="BC4" s="113"/>
      <c r="BD4" s="113"/>
      <c r="BE4" s="113"/>
      <c r="BF4" s="113"/>
      <c r="BG4" s="114"/>
      <c r="BH4" s="112" t="str">
        <f>"Projekt uge "&amp;(BH6-($C$4-WEEKDAY($C$4,1)+2))/7+1</f>
        <v>Projekt uge 8</v>
      </c>
      <c r="BI4" s="113"/>
      <c r="BJ4" s="113"/>
      <c r="BK4" s="113"/>
      <c r="BL4" s="113"/>
      <c r="BM4" s="113"/>
      <c r="BN4" s="114"/>
      <c r="BO4" s="112" t="str">
        <f>"Projekt uge "&amp;(BO6-($C$4-WEEKDAY($C$4,1)+2))/7+1</f>
        <v>Projekt uge 9</v>
      </c>
      <c r="BP4" s="113"/>
      <c r="BQ4" s="113"/>
      <c r="BR4" s="113"/>
      <c r="BS4" s="113"/>
      <c r="BT4" s="113"/>
      <c r="BU4" s="114"/>
      <c r="BV4" s="112" t="str">
        <f>"Projekt uge "&amp;(BV6-($C$4-WEEKDAY($C$4,1)+2))/7+1</f>
        <v>Projekt uge 10</v>
      </c>
      <c r="BW4" s="113"/>
      <c r="BX4" s="113"/>
      <c r="BY4" s="113"/>
      <c r="BZ4" s="113"/>
      <c r="CA4" s="113"/>
      <c r="CB4" s="114"/>
      <c r="CC4" s="112" t="str">
        <f>"Projekt uge "&amp;(CC6-($C$4-WEEKDAY($C$4,1)+2))/7+1</f>
        <v>Projekt uge 11</v>
      </c>
      <c r="CD4" s="113"/>
      <c r="CE4" s="113"/>
      <c r="CF4" s="113"/>
      <c r="CG4" s="113"/>
      <c r="CH4" s="113"/>
      <c r="CI4" s="114"/>
      <c r="CJ4" s="112" t="str">
        <f>"Projekt uge "&amp;(CJ6-($C$4-WEEKDAY($C$4,1)+2))/7+1</f>
        <v>Projekt uge 12</v>
      </c>
      <c r="CK4" s="113"/>
      <c r="CL4" s="113"/>
      <c r="CM4" s="113"/>
      <c r="CN4" s="113"/>
      <c r="CO4" s="113"/>
      <c r="CP4" s="114"/>
      <c r="CQ4" s="112" t="str">
        <f>"Projekt uge "&amp;(CQ6-($C$4-WEEKDAY($C$4,1)+2))/7+1</f>
        <v>Projekt uge 13</v>
      </c>
      <c r="CR4" s="113"/>
      <c r="CS4" s="113"/>
      <c r="CT4" s="113"/>
      <c r="CU4" s="113"/>
      <c r="CV4" s="113"/>
      <c r="CW4" s="114"/>
    </row>
    <row r="5" spans="1:101" ht="17.25" customHeight="1">
      <c r="A5" s="60"/>
      <c r="B5" s="64" t="s">
        <v>8</v>
      </c>
      <c r="C5" s="119"/>
      <c r="D5" s="119"/>
      <c r="E5" s="119"/>
      <c r="F5" s="63"/>
      <c r="G5" s="63"/>
      <c r="H5" s="63"/>
      <c r="I5" s="63"/>
      <c r="J5" s="15"/>
      <c r="K5" s="124">
        <f>K6</f>
        <v>43612</v>
      </c>
      <c r="L5" s="125"/>
      <c r="M5" s="125"/>
      <c r="N5" s="125"/>
      <c r="O5" s="125"/>
      <c r="P5" s="125"/>
      <c r="Q5" s="126"/>
      <c r="R5" s="115">
        <f>R6</f>
        <v>43619</v>
      </c>
      <c r="S5" s="116"/>
      <c r="T5" s="116"/>
      <c r="U5" s="116"/>
      <c r="V5" s="116"/>
      <c r="W5" s="116"/>
      <c r="X5" s="117"/>
      <c r="Y5" s="115">
        <f>Y6</f>
        <v>43626</v>
      </c>
      <c r="Z5" s="116"/>
      <c r="AA5" s="116"/>
      <c r="AB5" s="116"/>
      <c r="AC5" s="116"/>
      <c r="AD5" s="116"/>
      <c r="AE5" s="117"/>
      <c r="AF5" s="115">
        <f>AF6</f>
        <v>43633</v>
      </c>
      <c r="AG5" s="116"/>
      <c r="AH5" s="116"/>
      <c r="AI5" s="116"/>
      <c r="AJ5" s="116"/>
      <c r="AK5" s="116"/>
      <c r="AL5" s="117"/>
      <c r="AM5" s="115">
        <f>AM6</f>
        <v>43640</v>
      </c>
      <c r="AN5" s="116"/>
      <c r="AO5" s="116"/>
      <c r="AP5" s="116"/>
      <c r="AQ5" s="116"/>
      <c r="AR5" s="116"/>
      <c r="AS5" s="117"/>
      <c r="AT5" s="115">
        <f>AT6</f>
        <v>43647</v>
      </c>
      <c r="AU5" s="116"/>
      <c r="AV5" s="116"/>
      <c r="AW5" s="116"/>
      <c r="AX5" s="116"/>
      <c r="AY5" s="116"/>
      <c r="AZ5" s="117"/>
      <c r="BA5" s="115">
        <f>BA6</f>
        <v>43654</v>
      </c>
      <c r="BB5" s="116"/>
      <c r="BC5" s="116"/>
      <c r="BD5" s="116"/>
      <c r="BE5" s="116"/>
      <c r="BF5" s="116"/>
      <c r="BG5" s="117"/>
      <c r="BH5" s="115">
        <f>BH6</f>
        <v>43661</v>
      </c>
      <c r="BI5" s="116"/>
      <c r="BJ5" s="116"/>
      <c r="BK5" s="116"/>
      <c r="BL5" s="116"/>
      <c r="BM5" s="116"/>
      <c r="BN5" s="117"/>
      <c r="BO5" s="115">
        <f>BO6</f>
        <v>43668</v>
      </c>
      <c r="BP5" s="116"/>
      <c r="BQ5" s="116"/>
      <c r="BR5" s="116"/>
      <c r="BS5" s="116"/>
      <c r="BT5" s="116"/>
      <c r="BU5" s="117"/>
      <c r="BV5" s="115">
        <f>BV6</f>
        <v>43675</v>
      </c>
      <c r="BW5" s="116"/>
      <c r="BX5" s="116"/>
      <c r="BY5" s="116"/>
      <c r="BZ5" s="116"/>
      <c r="CA5" s="116"/>
      <c r="CB5" s="117"/>
      <c r="CC5" s="115">
        <f>CC6</f>
        <v>43682</v>
      </c>
      <c r="CD5" s="116"/>
      <c r="CE5" s="116"/>
      <c r="CF5" s="116"/>
      <c r="CG5" s="116"/>
      <c r="CH5" s="116"/>
      <c r="CI5" s="117"/>
      <c r="CJ5" s="115">
        <f>CJ6</f>
        <v>43689</v>
      </c>
      <c r="CK5" s="116"/>
      <c r="CL5" s="116"/>
      <c r="CM5" s="116"/>
      <c r="CN5" s="116"/>
      <c r="CO5" s="116"/>
      <c r="CP5" s="117"/>
      <c r="CQ5" s="115">
        <f>CQ6</f>
        <v>43696</v>
      </c>
      <c r="CR5" s="116"/>
      <c r="CS5" s="116"/>
      <c r="CT5" s="116"/>
      <c r="CU5" s="116"/>
      <c r="CV5" s="116"/>
      <c r="CW5" s="117"/>
    </row>
    <row r="6" spans="1:101">
      <c r="A6" s="14"/>
      <c r="B6" s="15"/>
      <c r="C6" s="15"/>
      <c r="D6" s="16"/>
      <c r="E6" s="15"/>
      <c r="F6" s="15"/>
      <c r="G6" s="15"/>
      <c r="H6" s="15"/>
      <c r="I6" s="15"/>
      <c r="J6" s="15"/>
      <c r="K6" s="46">
        <f>C4-WEEKDAY(C4,1)+2+7*(H4-1)</f>
        <v>43612</v>
      </c>
      <c r="L6" s="37">
        <f t="shared" ref="L6:X6" si="0">K6+1</f>
        <v>43613</v>
      </c>
      <c r="M6" s="37">
        <f t="shared" si="0"/>
        <v>43614</v>
      </c>
      <c r="N6" s="37">
        <f t="shared" si="0"/>
        <v>43615</v>
      </c>
      <c r="O6" s="37">
        <f t="shared" si="0"/>
        <v>43616</v>
      </c>
      <c r="P6" s="37">
        <f>O6+1</f>
        <v>43617</v>
      </c>
      <c r="Q6" s="47">
        <f t="shared" si="0"/>
        <v>43618</v>
      </c>
      <c r="R6" s="46">
        <f t="shared" si="0"/>
        <v>43619</v>
      </c>
      <c r="S6" s="37">
        <f t="shared" si="0"/>
        <v>43620</v>
      </c>
      <c r="T6" s="37">
        <f t="shared" si="0"/>
        <v>43621</v>
      </c>
      <c r="U6" s="37">
        <f t="shared" si="0"/>
        <v>43622</v>
      </c>
      <c r="V6" s="37">
        <f t="shared" si="0"/>
        <v>43623</v>
      </c>
      <c r="W6" s="37">
        <f t="shared" si="0"/>
        <v>43624</v>
      </c>
      <c r="X6" s="47">
        <f t="shared" si="0"/>
        <v>43625</v>
      </c>
      <c r="Y6" s="46">
        <f t="shared" ref="Y6" si="1">X6+1</f>
        <v>43626</v>
      </c>
      <c r="Z6" s="37">
        <f t="shared" ref="Z6" si="2">Y6+1</f>
        <v>43627</v>
      </c>
      <c r="AA6" s="37">
        <f t="shared" ref="AA6" si="3">Z6+1</f>
        <v>43628</v>
      </c>
      <c r="AB6" s="37">
        <f t="shared" ref="AB6" si="4">AA6+1</f>
        <v>43629</v>
      </c>
      <c r="AC6" s="37">
        <f t="shared" ref="AC6" si="5">AB6+1</f>
        <v>43630</v>
      </c>
      <c r="AD6" s="37">
        <f t="shared" ref="AD6" si="6">AC6+1</f>
        <v>43631</v>
      </c>
      <c r="AE6" s="47">
        <f t="shared" ref="AE6" si="7">AD6+1</f>
        <v>43632</v>
      </c>
      <c r="AF6" s="46">
        <f t="shared" ref="AF6" si="8">AE6+1</f>
        <v>43633</v>
      </c>
      <c r="AG6" s="37">
        <f t="shared" ref="AG6" si="9">AF6+1</f>
        <v>43634</v>
      </c>
      <c r="AH6" s="37">
        <f t="shared" ref="AH6" si="10">AG6+1</f>
        <v>43635</v>
      </c>
      <c r="AI6" s="37">
        <f t="shared" ref="AI6" si="11">AH6+1</f>
        <v>43636</v>
      </c>
      <c r="AJ6" s="37">
        <f t="shared" ref="AJ6" si="12">AI6+1</f>
        <v>43637</v>
      </c>
      <c r="AK6" s="37">
        <f t="shared" ref="AK6" si="13">AJ6+1</f>
        <v>43638</v>
      </c>
      <c r="AL6" s="47">
        <f t="shared" ref="AL6" si="14">AK6+1</f>
        <v>43639</v>
      </c>
      <c r="AM6" s="46">
        <f t="shared" ref="AM6" si="15">AL6+1</f>
        <v>43640</v>
      </c>
      <c r="AN6" s="37">
        <f t="shared" ref="AN6" si="16">AM6+1</f>
        <v>43641</v>
      </c>
      <c r="AO6" s="37">
        <f t="shared" ref="AO6" si="17">AN6+1</f>
        <v>43642</v>
      </c>
      <c r="AP6" s="37">
        <f t="shared" ref="AP6" si="18">AO6+1</f>
        <v>43643</v>
      </c>
      <c r="AQ6" s="37">
        <f t="shared" ref="AQ6" si="19">AP6+1</f>
        <v>43644</v>
      </c>
      <c r="AR6" s="37">
        <f t="shared" ref="AR6" si="20">AQ6+1</f>
        <v>43645</v>
      </c>
      <c r="AS6" s="47">
        <f t="shared" ref="AS6" si="21">AR6+1</f>
        <v>43646</v>
      </c>
      <c r="AT6" s="46">
        <f t="shared" ref="AT6" si="22">AS6+1</f>
        <v>43647</v>
      </c>
      <c r="AU6" s="37">
        <f t="shared" ref="AU6" si="23">AT6+1</f>
        <v>43648</v>
      </c>
      <c r="AV6" s="37">
        <f t="shared" ref="AV6" si="24">AU6+1</f>
        <v>43649</v>
      </c>
      <c r="AW6" s="37">
        <f t="shared" ref="AW6" si="25">AV6+1</f>
        <v>43650</v>
      </c>
      <c r="AX6" s="37">
        <f t="shared" ref="AX6" si="26">AW6+1</f>
        <v>43651</v>
      </c>
      <c r="AY6" s="37">
        <f t="shared" ref="AY6" si="27">AX6+1</f>
        <v>43652</v>
      </c>
      <c r="AZ6" s="47">
        <f t="shared" ref="AZ6" si="28">AY6+1</f>
        <v>43653</v>
      </c>
      <c r="BA6" s="46">
        <f t="shared" ref="BA6" si="29">AZ6+1</f>
        <v>43654</v>
      </c>
      <c r="BB6" s="37">
        <f t="shared" ref="BB6" si="30">BA6+1</f>
        <v>43655</v>
      </c>
      <c r="BC6" s="37">
        <f t="shared" ref="BC6" si="31">BB6+1</f>
        <v>43656</v>
      </c>
      <c r="BD6" s="37">
        <f t="shared" ref="BD6" si="32">BC6+1</f>
        <v>43657</v>
      </c>
      <c r="BE6" s="37">
        <f t="shared" ref="BE6" si="33">BD6+1</f>
        <v>43658</v>
      </c>
      <c r="BF6" s="37">
        <f t="shared" ref="BF6" si="34">BE6+1</f>
        <v>43659</v>
      </c>
      <c r="BG6" s="47">
        <f t="shared" ref="BG6" si="35">BF6+1</f>
        <v>43660</v>
      </c>
      <c r="BH6" s="46">
        <f t="shared" ref="BH6" si="36">BG6+1</f>
        <v>43661</v>
      </c>
      <c r="BI6" s="37">
        <f t="shared" ref="BI6" si="37">BH6+1</f>
        <v>43662</v>
      </c>
      <c r="BJ6" s="37">
        <f t="shared" ref="BJ6" si="38">BI6+1</f>
        <v>43663</v>
      </c>
      <c r="BK6" s="37">
        <f t="shared" ref="BK6" si="39">BJ6+1</f>
        <v>43664</v>
      </c>
      <c r="BL6" s="37">
        <f t="shared" ref="BL6" si="40">BK6+1</f>
        <v>43665</v>
      </c>
      <c r="BM6" s="37">
        <f t="shared" ref="BM6" si="41">BL6+1</f>
        <v>43666</v>
      </c>
      <c r="BN6" s="47">
        <f t="shared" ref="BN6" si="42">BM6+1</f>
        <v>43667</v>
      </c>
      <c r="BO6" s="46">
        <f t="shared" ref="BO6" si="43">BN6+1</f>
        <v>43668</v>
      </c>
      <c r="BP6" s="37">
        <f t="shared" ref="BP6" si="44">BO6+1</f>
        <v>43669</v>
      </c>
      <c r="BQ6" s="37">
        <f t="shared" ref="BQ6" si="45">BP6+1</f>
        <v>43670</v>
      </c>
      <c r="BR6" s="37">
        <f t="shared" ref="BR6" si="46">BQ6+1</f>
        <v>43671</v>
      </c>
      <c r="BS6" s="37">
        <f t="shared" ref="BS6" si="47">BR6+1</f>
        <v>43672</v>
      </c>
      <c r="BT6" s="37">
        <f t="shared" ref="BT6" si="48">BS6+1</f>
        <v>43673</v>
      </c>
      <c r="BU6" s="47">
        <f t="shared" ref="BU6" si="49">BT6+1</f>
        <v>43674</v>
      </c>
      <c r="BV6" s="46">
        <f t="shared" ref="BV6" si="50">BU6+1</f>
        <v>43675</v>
      </c>
      <c r="BW6" s="37">
        <f t="shared" ref="BW6" si="51">BV6+1</f>
        <v>43676</v>
      </c>
      <c r="BX6" s="37">
        <f t="shared" ref="BX6" si="52">BW6+1</f>
        <v>43677</v>
      </c>
      <c r="BY6" s="37">
        <f t="shared" ref="BY6" si="53">BX6+1</f>
        <v>43678</v>
      </c>
      <c r="BZ6" s="37">
        <f t="shared" ref="BZ6" si="54">BY6+1</f>
        <v>43679</v>
      </c>
      <c r="CA6" s="37">
        <f t="shared" ref="CA6" si="55">BZ6+1</f>
        <v>43680</v>
      </c>
      <c r="CB6" s="47">
        <f t="shared" ref="CB6" si="56">CA6+1</f>
        <v>43681</v>
      </c>
      <c r="CC6" s="46">
        <f t="shared" ref="CC6" si="57">CB6+1</f>
        <v>43682</v>
      </c>
      <c r="CD6" s="37">
        <f t="shared" ref="CD6" si="58">CC6+1</f>
        <v>43683</v>
      </c>
      <c r="CE6" s="37">
        <f t="shared" ref="CE6" si="59">CD6+1</f>
        <v>43684</v>
      </c>
      <c r="CF6" s="37">
        <f t="shared" ref="CF6" si="60">CE6+1</f>
        <v>43685</v>
      </c>
      <c r="CG6" s="37">
        <f t="shared" ref="CG6" si="61">CF6+1</f>
        <v>43686</v>
      </c>
      <c r="CH6" s="37">
        <f t="shared" ref="CH6" si="62">CG6+1</f>
        <v>43687</v>
      </c>
      <c r="CI6" s="47">
        <f t="shared" ref="CI6" si="63">CH6+1</f>
        <v>43688</v>
      </c>
      <c r="CJ6" s="46">
        <f t="shared" ref="CJ6" si="64">CI6+1</f>
        <v>43689</v>
      </c>
      <c r="CK6" s="37">
        <f t="shared" ref="CK6" si="65">CJ6+1</f>
        <v>43690</v>
      </c>
      <c r="CL6" s="37">
        <f t="shared" ref="CL6" si="66">CK6+1</f>
        <v>43691</v>
      </c>
      <c r="CM6" s="37">
        <f t="shared" ref="CM6" si="67">CL6+1</f>
        <v>43692</v>
      </c>
      <c r="CN6" s="37">
        <f t="shared" ref="CN6" si="68">CM6+1</f>
        <v>43693</v>
      </c>
      <c r="CO6" s="37">
        <f t="shared" ref="CO6" si="69">CN6+1</f>
        <v>43694</v>
      </c>
      <c r="CP6" s="47">
        <f t="shared" ref="CP6" si="70">CO6+1</f>
        <v>43695</v>
      </c>
      <c r="CQ6" s="46">
        <f t="shared" ref="CQ6" si="71">CP6+1</f>
        <v>43696</v>
      </c>
      <c r="CR6" s="37">
        <f t="shared" ref="CR6" si="72">CQ6+1</f>
        <v>43697</v>
      </c>
      <c r="CS6" s="37">
        <f t="shared" ref="CS6" si="73">CR6+1</f>
        <v>43698</v>
      </c>
      <c r="CT6" s="37">
        <f t="shared" ref="CT6" si="74">CS6+1</f>
        <v>43699</v>
      </c>
      <c r="CU6" s="37">
        <f t="shared" ref="CU6" si="75">CT6+1</f>
        <v>43700</v>
      </c>
      <c r="CV6" s="37">
        <f t="shared" ref="CV6" si="76">CU6+1</f>
        <v>43701</v>
      </c>
      <c r="CW6" s="47">
        <f t="shared" ref="CW6" si="77">CV6+1</f>
        <v>43702</v>
      </c>
    </row>
    <row r="7" spans="1:101" s="74" customFormat="1" ht="32" thickBot="1">
      <c r="A7" s="66" t="s">
        <v>15</v>
      </c>
      <c r="B7" s="67" t="s">
        <v>18</v>
      </c>
      <c r="C7" s="68" t="s">
        <v>14</v>
      </c>
      <c r="D7" s="69" t="s">
        <v>3</v>
      </c>
      <c r="E7" s="70" t="s">
        <v>2</v>
      </c>
      <c r="F7" s="70" t="s">
        <v>10</v>
      </c>
      <c r="G7" s="68" t="s">
        <v>11</v>
      </c>
      <c r="H7" s="68" t="s">
        <v>13</v>
      </c>
      <c r="I7" s="68" t="s">
        <v>12</v>
      </c>
      <c r="J7" s="68"/>
      <c r="K7" s="71" t="str">
        <f>CHOOSE(WEEKDAY(K6,1),"S","M","T","O","T","F","L")</f>
        <v>M</v>
      </c>
      <c r="L7" s="72" t="str">
        <f>CHOOSE(WEEKDAY(L6,1),"S","M","T","O","T","F","L")</f>
        <v>T</v>
      </c>
      <c r="M7" s="72" t="str">
        <f>CHOOSE(WEEKDAY(M6,1),"S","M","T","O","T","F","L")</f>
        <v>O</v>
      </c>
      <c r="N7" s="72" t="str">
        <f>CHOOSE(WEEKDAY(N6,1),"S","M","T","W","T","F","L")</f>
        <v>T</v>
      </c>
      <c r="O7" s="72" t="str">
        <f>CHOOSE(WEEKDAY(O6,1),"S","M","T","W","T","F","L")</f>
        <v>F</v>
      </c>
      <c r="P7" s="81" t="str">
        <f>CHOOSE(WEEKDAY(P6,1),"S","M","T","W","T","F","L")</f>
        <v>L</v>
      </c>
      <c r="Q7" s="82" t="str">
        <f>CHOOSE(WEEKDAY(Q6,1),"S","M","T","W","T","F","S")</f>
        <v>S</v>
      </c>
      <c r="R7" s="71" t="str">
        <f t="shared" ref="R7:AW7" si="78">CHOOSE(WEEKDAY(R6,1),"S","M","T","O","T","F","L")</f>
        <v>M</v>
      </c>
      <c r="S7" s="72" t="str">
        <f t="shared" si="78"/>
        <v>T</v>
      </c>
      <c r="T7" s="72" t="str">
        <f t="shared" si="78"/>
        <v>O</v>
      </c>
      <c r="U7" s="72" t="str">
        <f t="shared" si="78"/>
        <v>T</v>
      </c>
      <c r="V7" s="72" t="str">
        <f t="shared" si="78"/>
        <v>F</v>
      </c>
      <c r="W7" s="72" t="str">
        <f t="shared" si="78"/>
        <v>L</v>
      </c>
      <c r="X7" s="73" t="str">
        <f t="shared" si="78"/>
        <v>S</v>
      </c>
      <c r="Y7" s="71" t="str">
        <f t="shared" si="78"/>
        <v>M</v>
      </c>
      <c r="Z7" s="72" t="str">
        <f t="shared" si="78"/>
        <v>T</v>
      </c>
      <c r="AA7" s="72" t="str">
        <f t="shared" si="78"/>
        <v>O</v>
      </c>
      <c r="AB7" s="72" t="str">
        <f t="shared" si="78"/>
        <v>T</v>
      </c>
      <c r="AC7" s="72" t="str">
        <f t="shared" si="78"/>
        <v>F</v>
      </c>
      <c r="AD7" s="72" t="str">
        <f t="shared" si="78"/>
        <v>L</v>
      </c>
      <c r="AE7" s="73" t="str">
        <f t="shared" si="78"/>
        <v>S</v>
      </c>
      <c r="AF7" s="71" t="str">
        <f t="shared" si="78"/>
        <v>M</v>
      </c>
      <c r="AG7" s="72" t="str">
        <f t="shared" si="78"/>
        <v>T</v>
      </c>
      <c r="AH7" s="72" t="str">
        <f t="shared" si="78"/>
        <v>O</v>
      </c>
      <c r="AI7" s="72" t="str">
        <f t="shared" si="78"/>
        <v>T</v>
      </c>
      <c r="AJ7" s="72" t="str">
        <f t="shared" si="78"/>
        <v>F</v>
      </c>
      <c r="AK7" s="72" t="str">
        <f t="shared" si="78"/>
        <v>L</v>
      </c>
      <c r="AL7" s="73" t="str">
        <f t="shared" si="78"/>
        <v>S</v>
      </c>
      <c r="AM7" s="71" t="str">
        <f t="shared" si="78"/>
        <v>M</v>
      </c>
      <c r="AN7" s="72" t="str">
        <f t="shared" si="78"/>
        <v>T</v>
      </c>
      <c r="AO7" s="72" t="str">
        <f t="shared" si="78"/>
        <v>O</v>
      </c>
      <c r="AP7" s="72" t="str">
        <f t="shared" si="78"/>
        <v>T</v>
      </c>
      <c r="AQ7" s="72" t="str">
        <f t="shared" si="78"/>
        <v>F</v>
      </c>
      <c r="AR7" s="72" t="str">
        <f t="shared" si="78"/>
        <v>L</v>
      </c>
      <c r="AS7" s="73" t="str">
        <f t="shared" si="78"/>
        <v>S</v>
      </c>
      <c r="AT7" s="71" t="str">
        <f t="shared" si="78"/>
        <v>M</v>
      </c>
      <c r="AU7" s="72" t="str">
        <f t="shared" si="78"/>
        <v>T</v>
      </c>
      <c r="AV7" s="72" t="str">
        <f t="shared" si="78"/>
        <v>O</v>
      </c>
      <c r="AW7" s="72" t="str">
        <f t="shared" si="78"/>
        <v>T</v>
      </c>
      <c r="AX7" s="72" t="str">
        <f t="shared" ref="AX7:CC7" si="79">CHOOSE(WEEKDAY(AX6,1),"S","M","T","O","T","F","L")</f>
        <v>F</v>
      </c>
      <c r="AY7" s="72" t="str">
        <f t="shared" si="79"/>
        <v>L</v>
      </c>
      <c r="AZ7" s="73" t="str">
        <f t="shared" si="79"/>
        <v>S</v>
      </c>
      <c r="BA7" s="71" t="str">
        <f t="shared" si="79"/>
        <v>M</v>
      </c>
      <c r="BB7" s="72" t="str">
        <f t="shared" si="79"/>
        <v>T</v>
      </c>
      <c r="BC7" s="72" t="str">
        <f t="shared" si="79"/>
        <v>O</v>
      </c>
      <c r="BD7" s="72" t="str">
        <f t="shared" si="79"/>
        <v>T</v>
      </c>
      <c r="BE7" s="72" t="str">
        <f t="shared" si="79"/>
        <v>F</v>
      </c>
      <c r="BF7" s="72" t="str">
        <f t="shared" si="79"/>
        <v>L</v>
      </c>
      <c r="BG7" s="73" t="str">
        <f t="shared" si="79"/>
        <v>S</v>
      </c>
      <c r="BH7" s="71" t="str">
        <f t="shared" si="79"/>
        <v>M</v>
      </c>
      <c r="BI7" s="72" t="str">
        <f t="shared" si="79"/>
        <v>T</v>
      </c>
      <c r="BJ7" s="72" t="str">
        <f t="shared" si="79"/>
        <v>O</v>
      </c>
      <c r="BK7" s="72" t="str">
        <f t="shared" si="79"/>
        <v>T</v>
      </c>
      <c r="BL7" s="72" t="str">
        <f t="shared" si="79"/>
        <v>F</v>
      </c>
      <c r="BM7" s="72" t="str">
        <f t="shared" si="79"/>
        <v>L</v>
      </c>
      <c r="BN7" s="73" t="str">
        <f t="shared" si="79"/>
        <v>S</v>
      </c>
      <c r="BO7" s="71" t="str">
        <f t="shared" si="79"/>
        <v>M</v>
      </c>
      <c r="BP7" s="72" t="str">
        <f t="shared" si="79"/>
        <v>T</v>
      </c>
      <c r="BQ7" s="72" t="str">
        <f t="shared" si="79"/>
        <v>O</v>
      </c>
      <c r="BR7" s="72" t="str">
        <f t="shared" si="79"/>
        <v>T</v>
      </c>
      <c r="BS7" s="72" t="str">
        <f t="shared" si="79"/>
        <v>F</v>
      </c>
      <c r="BT7" s="72" t="str">
        <f t="shared" si="79"/>
        <v>L</v>
      </c>
      <c r="BU7" s="73" t="str">
        <f t="shared" si="79"/>
        <v>S</v>
      </c>
      <c r="BV7" s="71" t="str">
        <f t="shared" si="79"/>
        <v>M</v>
      </c>
      <c r="BW7" s="72" t="str">
        <f t="shared" si="79"/>
        <v>T</v>
      </c>
      <c r="BX7" s="72" t="str">
        <f t="shared" si="79"/>
        <v>O</v>
      </c>
      <c r="BY7" s="72" t="str">
        <f t="shared" si="79"/>
        <v>T</v>
      </c>
      <c r="BZ7" s="72" t="str">
        <f t="shared" si="79"/>
        <v>F</v>
      </c>
      <c r="CA7" s="72" t="str">
        <f t="shared" si="79"/>
        <v>L</v>
      </c>
      <c r="CB7" s="73" t="str">
        <f t="shared" si="79"/>
        <v>S</v>
      </c>
      <c r="CC7" s="71" t="str">
        <f t="shared" si="79"/>
        <v>M</v>
      </c>
      <c r="CD7" s="72" t="str">
        <f t="shared" ref="CD7:DI7" si="80">CHOOSE(WEEKDAY(CD6,1),"S","M","T","O","T","F","L")</f>
        <v>T</v>
      </c>
      <c r="CE7" s="72" t="str">
        <f t="shared" si="80"/>
        <v>O</v>
      </c>
      <c r="CF7" s="72" t="str">
        <f t="shared" si="80"/>
        <v>T</v>
      </c>
      <c r="CG7" s="72" t="str">
        <f t="shared" si="80"/>
        <v>F</v>
      </c>
      <c r="CH7" s="72" t="str">
        <f t="shared" si="80"/>
        <v>L</v>
      </c>
      <c r="CI7" s="73" t="str">
        <f t="shared" si="80"/>
        <v>S</v>
      </c>
      <c r="CJ7" s="71" t="str">
        <f t="shared" si="80"/>
        <v>M</v>
      </c>
      <c r="CK7" s="72" t="str">
        <f t="shared" si="80"/>
        <v>T</v>
      </c>
      <c r="CL7" s="72" t="str">
        <f t="shared" si="80"/>
        <v>O</v>
      </c>
      <c r="CM7" s="72" t="str">
        <f t="shared" si="80"/>
        <v>T</v>
      </c>
      <c r="CN7" s="72" t="str">
        <f t="shared" si="80"/>
        <v>F</v>
      </c>
      <c r="CO7" s="72" t="str">
        <f t="shared" si="80"/>
        <v>L</v>
      </c>
      <c r="CP7" s="73" t="str">
        <f t="shared" si="80"/>
        <v>S</v>
      </c>
      <c r="CQ7" s="71" t="str">
        <f t="shared" si="80"/>
        <v>M</v>
      </c>
      <c r="CR7" s="72" t="str">
        <f t="shared" si="80"/>
        <v>T</v>
      </c>
      <c r="CS7" s="72" t="str">
        <f t="shared" si="80"/>
        <v>O</v>
      </c>
      <c r="CT7" s="72" t="str">
        <f t="shared" si="80"/>
        <v>T</v>
      </c>
      <c r="CU7" s="72" t="str">
        <f t="shared" si="80"/>
        <v>F</v>
      </c>
      <c r="CV7" s="72" t="str">
        <f t="shared" si="80"/>
        <v>L</v>
      </c>
      <c r="CW7" s="73" t="str">
        <f t="shared" si="80"/>
        <v>S</v>
      </c>
    </row>
    <row r="8" spans="1:101" s="20" customFormat="1" ht="17.5">
      <c r="A8" s="38" t="str">
        <f>IF(ISERROR(VALUE(SUBSTITUTE(prevWBS,".",""))),"1",IF(ISERROR(FIND("`",SUBSTITUTE(prevWBS,".","`",1))),TEXT(VALUE(prevWBS)+1,"#"),TEXT(VALUE(LEFT(prevWBS,FIND("`",SUBSTITUTE(prevWBS,".","`",1))-1))+1,"#")))</f>
        <v>1</v>
      </c>
      <c r="B8" s="39" t="s">
        <v>16</v>
      </c>
      <c r="C8" s="40"/>
      <c r="D8" s="41"/>
      <c r="E8" s="42"/>
      <c r="F8" s="65" t="str">
        <f>IF(ISBLANK(E8)," - ",IF(G8=0,E8,E8+G8-1))</f>
        <v xml:space="preserve"> - </v>
      </c>
      <c r="G8" s="43"/>
      <c r="H8" s="44"/>
      <c r="I8" s="45" t="str">
        <f t="shared" ref="I8:I37" si="81">IF(OR(F8=0,E8=0)," - ",NETWORKDAYS(E8,F8))</f>
        <v xml:space="preserve"> - </v>
      </c>
      <c r="J8" s="48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  <c r="CS8" s="56"/>
      <c r="CT8" s="56"/>
      <c r="CU8" s="56"/>
      <c r="CV8" s="56"/>
      <c r="CW8" s="56"/>
    </row>
    <row r="9" spans="1:101" s="26" customFormat="1" ht="17.5">
      <c r="A9" s="25" t="str">
        <f t="shared" ref="A9:A17" si="82">IF(ISERROR(VALUE(SUBSTITUTE(prevWBS,".",""))),"0.1",IF(ISERROR(FIND("`",SUBSTITUTE(prevWBS,".","`",1))),prevWBS&amp;".1",LEFT(prevWBS,FIND("`",SUBSTITUTE(prevWBS,".","`",1)))&amp;IF(ISERROR(FIND("`",SUBSTITUTE(prevWBS,".","`",2))),VALUE(RIGHT(prevWBS,LEN(prevWBS)-FIND("`",SUBSTITUTE(prevWBS,".","`",1))))+1,VALUE(MID(prevWBS,FIND("`",SUBSTITUTE(prevWBS,".","`",1))+1,(FIND("`",SUBSTITUTE(prevWBS,".","`",2))-FIND("`",SUBSTITUTE(prevWBS,".","`",1))-1)))+1)))</f>
        <v>1.1</v>
      </c>
      <c r="B9" s="75" t="s">
        <v>19</v>
      </c>
      <c r="C9" s="26" t="s">
        <v>9</v>
      </c>
      <c r="D9" s="76"/>
      <c r="E9" s="83">
        <v>43619</v>
      </c>
      <c r="F9" s="84">
        <f>IF(ISBLANK(E9)," - ",IF(G9=0,E9,E9+G9-1))</f>
        <v>43619</v>
      </c>
      <c r="G9" s="27">
        <v>1</v>
      </c>
      <c r="H9" s="28">
        <v>0</v>
      </c>
      <c r="I9" s="29">
        <f>IF(OR(F9=0,E9=0)," - ",NETWORKDAYS(E9,F9))</f>
        <v>1</v>
      </c>
      <c r="J9" s="49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  <c r="CM9" s="57"/>
      <c r="CN9" s="57"/>
      <c r="CO9" s="57"/>
      <c r="CP9" s="57"/>
      <c r="CQ9" s="57"/>
      <c r="CR9" s="57"/>
      <c r="CS9" s="57"/>
      <c r="CT9" s="57"/>
      <c r="CU9" s="57"/>
      <c r="CV9" s="57"/>
      <c r="CW9" s="57"/>
    </row>
    <row r="10" spans="1:101" s="26" customFormat="1" ht="17.5">
      <c r="A10" s="25" t="str">
        <f t="shared" si="82"/>
        <v>1.2</v>
      </c>
      <c r="B10" s="75" t="s">
        <v>20</v>
      </c>
      <c r="D10" s="76"/>
      <c r="E10" s="83">
        <v>43620</v>
      </c>
      <c r="F10" s="84">
        <f t="shared" ref="F10:F17" si="83">IF(ISBLANK(E10)," - ",IF(G10=0,E10,E10+G10-1))</f>
        <v>43623</v>
      </c>
      <c r="G10" s="27">
        <v>4</v>
      </c>
      <c r="H10" s="28">
        <v>0</v>
      </c>
      <c r="I10" s="29">
        <f t="shared" si="81"/>
        <v>4</v>
      </c>
      <c r="J10" s="49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57"/>
      <c r="CG10" s="57"/>
      <c r="CH10" s="57"/>
      <c r="CI10" s="57"/>
      <c r="CJ10" s="57"/>
      <c r="CK10" s="57"/>
      <c r="CL10" s="57"/>
      <c r="CM10" s="57"/>
      <c r="CN10" s="57"/>
      <c r="CO10" s="57"/>
      <c r="CP10" s="57"/>
      <c r="CQ10" s="57"/>
      <c r="CR10" s="57"/>
      <c r="CS10" s="57"/>
      <c r="CT10" s="57"/>
      <c r="CU10" s="57"/>
      <c r="CV10" s="57"/>
      <c r="CW10" s="57"/>
    </row>
    <row r="11" spans="1:101" s="26" customFormat="1" ht="17.5">
      <c r="A11" s="25" t="str">
        <f t="shared" si="82"/>
        <v>1.3</v>
      </c>
      <c r="B11" s="75" t="s">
        <v>21</v>
      </c>
      <c r="D11" s="76"/>
      <c r="E11" s="83">
        <v>43624</v>
      </c>
      <c r="F11" s="84">
        <f t="shared" si="83"/>
        <v>43629</v>
      </c>
      <c r="G11" s="27">
        <v>6</v>
      </c>
      <c r="H11" s="28">
        <v>0</v>
      </c>
      <c r="I11" s="29">
        <f t="shared" si="81"/>
        <v>4</v>
      </c>
      <c r="J11" s="49"/>
      <c r="K11" s="57"/>
      <c r="L11" s="57"/>
      <c r="M11" s="58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7"/>
      <c r="CD11" s="57"/>
      <c r="CE11" s="57"/>
      <c r="CF11" s="57"/>
      <c r="CG11" s="57"/>
      <c r="CH11" s="57"/>
      <c r="CI11" s="57"/>
      <c r="CJ11" s="57"/>
      <c r="CK11" s="57"/>
      <c r="CL11" s="57"/>
      <c r="CM11" s="57"/>
      <c r="CN11" s="57"/>
      <c r="CO11" s="57"/>
      <c r="CP11" s="57"/>
      <c r="CQ11" s="57"/>
      <c r="CR11" s="57"/>
      <c r="CS11" s="57"/>
      <c r="CT11" s="57"/>
      <c r="CU11" s="57"/>
      <c r="CV11" s="57"/>
      <c r="CW11" s="57"/>
    </row>
    <row r="12" spans="1:101" s="26" customFormat="1" ht="17.5">
      <c r="A12" s="25" t="str">
        <f t="shared" si="82"/>
        <v>1.4</v>
      </c>
      <c r="B12" s="75" t="s">
        <v>22</v>
      </c>
      <c r="D12" s="76"/>
      <c r="E12" s="83">
        <v>43630</v>
      </c>
      <c r="F12" s="84">
        <f t="shared" si="83"/>
        <v>43633</v>
      </c>
      <c r="G12" s="27">
        <v>4</v>
      </c>
      <c r="H12" s="28">
        <v>0.75</v>
      </c>
      <c r="I12" s="29">
        <f t="shared" si="81"/>
        <v>2</v>
      </c>
      <c r="J12" s="49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  <c r="CA12" s="57"/>
      <c r="CB12" s="57"/>
      <c r="CC12" s="57"/>
      <c r="CD12" s="57"/>
      <c r="CE12" s="57"/>
      <c r="CF12" s="57"/>
      <c r="CG12" s="57"/>
      <c r="CH12" s="57"/>
      <c r="CI12" s="57"/>
      <c r="CJ12" s="57"/>
      <c r="CK12" s="57"/>
      <c r="CL12" s="57"/>
      <c r="CM12" s="57"/>
      <c r="CN12" s="57"/>
      <c r="CO12" s="57"/>
      <c r="CP12" s="57"/>
      <c r="CQ12" s="57"/>
      <c r="CR12" s="57"/>
      <c r="CS12" s="57"/>
      <c r="CT12" s="57"/>
      <c r="CU12" s="57"/>
      <c r="CV12" s="57"/>
      <c r="CW12" s="57"/>
    </row>
    <row r="13" spans="1:101" s="26" customFormat="1" ht="17.5">
      <c r="A13" s="25" t="str">
        <f>IF(ISERROR(VALUE(SUBSTITUTE(prevWBS,".",""))),"0.0.1",IF(ISERROR(FIND("`",SUBSTITUTE(prevWBS,".","`",2))),prevWBS&amp;".1",LEFT(prevWBS,FIND("`",SUBSTITUTE(prevWBS,".","`",2)))&amp;IF(ISERROR(FIND("`",SUBSTITUTE(prevWBS,".","`",3))),VALUE(RIGHT(prevWBS,LEN(prevWBS)-FIND("`",SUBSTITUTE(prevWBS,".","`",2))))+1,VALUE(MID(prevWBS,FIND("`",SUBSTITUTE(prevWBS,".","`",2))+1,(FIND("`",SUBSTITUTE(prevWBS,".","`",3))-FIND("`",SUBSTITUTE(prevWBS,".","`",2))-1)))+1)))</f>
        <v>1.4.1</v>
      </c>
      <c r="B13" s="77" t="s">
        <v>23</v>
      </c>
      <c r="D13" s="76"/>
      <c r="E13" s="83">
        <v>43623</v>
      </c>
      <c r="F13" s="84">
        <f t="shared" si="83"/>
        <v>43624</v>
      </c>
      <c r="G13" s="27">
        <v>2</v>
      </c>
      <c r="H13" s="28">
        <v>0.5</v>
      </c>
      <c r="I13" s="29">
        <f t="shared" si="81"/>
        <v>1</v>
      </c>
      <c r="J13" s="49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7"/>
      <c r="CF13" s="57"/>
      <c r="CG13" s="57"/>
      <c r="CH13" s="57"/>
      <c r="CI13" s="57"/>
      <c r="CJ13" s="57"/>
      <c r="CK13" s="57"/>
      <c r="CL13" s="57"/>
      <c r="CM13" s="57"/>
      <c r="CN13" s="57"/>
      <c r="CO13" s="57"/>
      <c r="CP13" s="57"/>
      <c r="CQ13" s="57"/>
      <c r="CR13" s="57"/>
      <c r="CS13" s="57"/>
      <c r="CT13" s="57"/>
      <c r="CU13" s="57"/>
      <c r="CV13" s="57"/>
      <c r="CW13" s="57"/>
    </row>
    <row r="14" spans="1:101" s="26" customFormat="1" ht="17.5">
      <c r="A14" s="25" t="str">
        <f>IF(ISERROR(VALUE(SUBSTITUTE(prevWBS,".",""))),"0.0.1",IF(ISERROR(FIND("`",SUBSTITUTE(prevWBS,".","`",2))),prevWBS&amp;".1",LEFT(prevWBS,FIND("`",SUBSTITUTE(prevWBS,".","`",2)))&amp;IF(ISERROR(FIND("`",SUBSTITUTE(prevWBS,".","`",3))),VALUE(RIGHT(prevWBS,LEN(prevWBS)-FIND("`",SUBSTITUTE(prevWBS,".","`",2))))+1,VALUE(MID(prevWBS,FIND("`",SUBSTITUTE(prevWBS,".","`",2))+1,(FIND("`",SUBSTITUTE(prevWBS,".","`",3))-FIND("`",SUBSTITUTE(prevWBS,".","`",2))-1)))+1)))</f>
        <v>1.4.2</v>
      </c>
      <c r="B14" s="77" t="s">
        <v>4</v>
      </c>
      <c r="D14" s="76"/>
      <c r="E14" s="83">
        <v>43624</v>
      </c>
      <c r="F14" s="84">
        <f t="shared" si="83"/>
        <v>43626</v>
      </c>
      <c r="G14" s="27">
        <v>3</v>
      </c>
      <c r="H14" s="28">
        <v>0.5</v>
      </c>
      <c r="I14" s="29">
        <f t="shared" si="81"/>
        <v>1</v>
      </c>
      <c r="J14" s="49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7"/>
      <c r="CA14" s="57"/>
      <c r="CB14" s="57"/>
      <c r="CC14" s="57"/>
      <c r="CD14" s="57"/>
      <c r="CE14" s="57"/>
      <c r="CF14" s="57"/>
      <c r="CG14" s="57"/>
      <c r="CH14" s="57"/>
      <c r="CI14" s="57"/>
      <c r="CJ14" s="57"/>
      <c r="CK14" s="57"/>
      <c r="CL14" s="57"/>
      <c r="CM14" s="57"/>
      <c r="CN14" s="57"/>
      <c r="CO14" s="57"/>
      <c r="CP14" s="57"/>
      <c r="CQ14" s="57"/>
      <c r="CR14" s="57"/>
      <c r="CS14" s="57"/>
      <c r="CT14" s="57"/>
      <c r="CU14" s="57"/>
      <c r="CV14" s="57"/>
      <c r="CW14" s="57"/>
    </row>
    <row r="15" spans="1:101" s="26" customFormat="1" ht="17.5">
      <c r="A15" s="25" t="str">
        <f t="shared" si="82"/>
        <v>1.5</v>
      </c>
      <c r="B15" s="75" t="s">
        <v>1</v>
      </c>
      <c r="D15" s="76"/>
      <c r="E15" s="83">
        <v>43625</v>
      </c>
      <c r="F15" s="84">
        <f t="shared" si="83"/>
        <v>43629</v>
      </c>
      <c r="G15" s="27">
        <v>5</v>
      </c>
      <c r="H15" s="28">
        <v>0</v>
      </c>
      <c r="I15" s="29">
        <f t="shared" si="81"/>
        <v>4</v>
      </c>
      <c r="J15" s="49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/>
      <c r="CC15" s="57"/>
      <c r="CD15" s="57"/>
      <c r="CE15" s="57"/>
      <c r="CF15" s="57"/>
      <c r="CG15" s="57"/>
      <c r="CH15" s="57"/>
      <c r="CI15" s="57"/>
      <c r="CJ15" s="57"/>
      <c r="CK15" s="57"/>
      <c r="CL15" s="57"/>
      <c r="CM15" s="57"/>
      <c r="CN15" s="57"/>
      <c r="CO15" s="57"/>
      <c r="CP15" s="57"/>
      <c r="CQ15" s="57"/>
      <c r="CR15" s="57"/>
      <c r="CS15" s="57"/>
      <c r="CT15" s="57"/>
      <c r="CU15" s="57"/>
      <c r="CV15" s="57"/>
      <c r="CW15" s="57"/>
    </row>
    <row r="16" spans="1:101" s="26" customFormat="1" ht="17.5">
      <c r="A16" s="25" t="str">
        <f t="shared" si="82"/>
        <v>1.6</v>
      </c>
      <c r="B16" s="75" t="s">
        <v>1</v>
      </c>
      <c r="D16" s="76"/>
      <c r="E16" s="83">
        <v>43626</v>
      </c>
      <c r="F16" s="84">
        <f t="shared" si="83"/>
        <v>43632</v>
      </c>
      <c r="G16" s="27">
        <v>7</v>
      </c>
      <c r="H16" s="28">
        <v>0</v>
      </c>
      <c r="I16" s="29">
        <f t="shared" si="81"/>
        <v>5</v>
      </c>
      <c r="J16" s="49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57"/>
      <c r="BM16" s="57"/>
      <c r="BN16" s="57"/>
      <c r="BO16" s="57"/>
      <c r="BP16" s="57"/>
      <c r="BQ16" s="57"/>
      <c r="BR16" s="57"/>
      <c r="BS16" s="57"/>
      <c r="BT16" s="57"/>
      <c r="BU16" s="57"/>
      <c r="BV16" s="57"/>
      <c r="BW16" s="57"/>
      <c r="BX16" s="57"/>
      <c r="BY16" s="57"/>
      <c r="BZ16" s="57"/>
      <c r="CA16" s="57"/>
      <c r="CB16" s="57"/>
      <c r="CC16" s="57"/>
      <c r="CD16" s="57"/>
      <c r="CE16" s="57"/>
      <c r="CF16" s="57"/>
      <c r="CG16" s="57"/>
      <c r="CH16" s="57"/>
      <c r="CI16" s="57"/>
      <c r="CJ16" s="57"/>
      <c r="CK16" s="57"/>
      <c r="CL16" s="57"/>
      <c r="CM16" s="57"/>
      <c r="CN16" s="57"/>
      <c r="CO16" s="57"/>
      <c r="CP16" s="57"/>
      <c r="CQ16" s="57"/>
      <c r="CR16" s="57"/>
      <c r="CS16" s="57"/>
      <c r="CT16" s="57"/>
      <c r="CU16" s="57"/>
      <c r="CV16" s="57"/>
      <c r="CW16" s="57"/>
    </row>
    <row r="17" spans="1:101" s="26" customFormat="1" ht="17.5">
      <c r="A17" s="25" t="str">
        <f t="shared" si="82"/>
        <v>1.7</v>
      </c>
      <c r="B17" s="75" t="s">
        <v>1</v>
      </c>
      <c r="D17" s="76"/>
      <c r="E17" s="83">
        <v>43627</v>
      </c>
      <c r="F17" s="84">
        <f t="shared" si="83"/>
        <v>43633</v>
      </c>
      <c r="G17" s="27">
        <v>7</v>
      </c>
      <c r="H17" s="28">
        <v>0</v>
      </c>
      <c r="I17" s="29">
        <f t="shared" si="81"/>
        <v>5</v>
      </c>
      <c r="J17" s="49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  <c r="BZ17" s="57"/>
      <c r="CA17" s="57"/>
      <c r="CB17" s="57"/>
      <c r="CC17" s="57"/>
      <c r="CD17" s="57"/>
      <c r="CE17" s="57"/>
      <c r="CF17" s="57"/>
      <c r="CG17" s="57"/>
      <c r="CH17" s="57"/>
      <c r="CI17" s="57"/>
      <c r="CJ17" s="57"/>
      <c r="CK17" s="57"/>
      <c r="CL17" s="57"/>
      <c r="CM17" s="57"/>
      <c r="CN17" s="57"/>
      <c r="CO17" s="57"/>
      <c r="CP17" s="57"/>
      <c r="CQ17" s="57"/>
      <c r="CR17" s="57"/>
      <c r="CS17" s="57"/>
      <c r="CT17" s="57"/>
      <c r="CU17" s="57"/>
      <c r="CV17" s="57"/>
      <c r="CW17" s="57"/>
    </row>
    <row r="18" spans="1:101" s="20" customFormat="1" ht="17.5">
      <c r="A18" s="18" t="str">
        <f>IF(ISERROR(VALUE(SUBSTITUTE(prevWBS,".",""))),"1",IF(ISERROR(FIND("`",SUBSTITUTE(prevWBS,".","`",1))),TEXT(VALUE(prevWBS)+1,"#"),TEXT(VALUE(LEFT(prevWBS,FIND("`",SUBSTITUTE(prevWBS,".","`",1))-1))+1,"#")))</f>
        <v>2</v>
      </c>
      <c r="B18" s="19" t="s">
        <v>0</v>
      </c>
      <c r="D18" s="21"/>
      <c r="E18" s="54"/>
      <c r="F18" s="54" t="str">
        <f t="shared" ref="F18:F35" si="84">IF(ISBLANK(E18)," - ",IF(G18=0,E18,E18+G18-1))</f>
        <v xml:space="preserve"> - </v>
      </c>
      <c r="G18" s="22"/>
      <c r="H18" s="23"/>
      <c r="I18" s="24" t="str">
        <f t="shared" si="81"/>
        <v xml:space="preserve"> - </v>
      </c>
      <c r="J18" s="50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59"/>
      <c r="CA18" s="59"/>
      <c r="CB18" s="59"/>
      <c r="CC18" s="59"/>
      <c r="CD18" s="59"/>
      <c r="CE18" s="59"/>
      <c r="CF18" s="59"/>
      <c r="CG18" s="59"/>
      <c r="CH18" s="59"/>
      <c r="CI18" s="59"/>
      <c r="CJ18" s="59"/>
      <c r="CK18" s="59"/>
      <c r="CL18" s="59"/>
      <c r="CM18" s="59"/>
      <c r="CN18" s="59"/>
      <c r="CO18" s="59"/>
      <c r="CP18" s="59"/>
      <c r="CQ18" s="59"/>
      <c r="CR18" s="59"/>
      <c r="CS18" s="59"/>
      <c r="CT18" s="59"/>
      <c r="CU18" s="59"/>
      <c r="CV18" s="59"/>
      <c r="CW18" s="59"/>
    </row>
    <row r="19" spans="1:101" s="26" customFormat="1" ht="17.5">
      <c r="A19" s="25" t="str">
        <f>IF(ISERROR(VALUE(SUBSTITUTE(prevWBS,".",""))),"0.1",IF(ISERROR(FIND("`",SUBSTITUTE(prevWBS,".","`",1))),prevWBS&amp;".1",LEFT(prevWBS,FIND("`",SUBSTITUTE(prevWBS,".","`",1)))&amp;IF(ISERROR(FIND("`",SUBSTITUTE(prevWBS,".","`",2))),VALUE(RIGHT(prevWBS,LEN(prevWBS)-FIND("`",SUBSTITUTE(prevWBS,".","`",1))))+1,VALUE(MID(prevWBS,FIND("`",SUBSTITUTE(prevWBS,".","`",1))+1,(FIND("`",SUBSTITUTE(prevWBS,".","`",2))-FIND("`",SUBSTITUTE(prevWBS,".","`",1))-1)))+1)))</f>
        <v>2.1</v>
      </c>
      <c r="B19" s="75" t="s">
        <v>1</v>
      </c>
      <c r="D19" s="76"/>
      <c r="E19" s="52">
        <v>43141</v>
      </c>
      <c r="F19" s="53">
        <f t="shared" si="84"/>
        <v>43144</v>
      </c>
      <c r="G19" s="27">
        <v>4</v>
      </c>
      <c r="H19" s="28">
        <v>0</v>
      </c>
      <c r="I19" s="29">
        <f t="shared" si="81"/>
        <v>2</v>
      </c>
      <c r="J19" s="49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/>
      <c r="CC19" s="57"/>
      <c r="CD19" s="57"/>
      <c r="CE19" s="57"/>
      <c r="CF19" s="57"/>
      <c r="CG19" s="57"/>
      <c r="CH19" s="57"/>
      <c r="CI19" s="57"/>
      <c r="CJ19" s="57"/>
      <c r="CK19" s="57"/>
      <c r="CL19" s="57"/>
      <c r="CM19" s="57"/>
      <c r="CN19" s="57"/>
      <c r="CO19" s="57"/>
      <c r="CP19" s="57"/>
      <c r="CQ19" s="57"/>
      <c r="CR19" s="57"/>
      <c r="CS19" s="57"/>
      <c r="CT19" s="57"/>
      <c r="CU19" s="57"/>
      <c r="CV19" s="57"/>
      <c r="CW19" s="57"/>
    </row>
    <row r="20" spans="1:101" s="26" customFormat="1" ht="17.5">
      <c r="A20" s="25" t="str">
        <f>IF(ISERROR(VALUE(SUBSTITUTE(prevWBS,".",""))),"0.1",IF(ISERROR(FIND("`",SUBSTITUTE(prevWBS,".","`",1))),prevWBS&amp;".1",LEFT(prevWBS,FIND("`",SUBSTITUTE(prevWBS,".","`",1)))&amp;IF(ISERROR(FIND("`",SUBSTITUTE(prevWBS,".","`",2))),VALUE(RIGHT(prevWBS,LEN(prevWBS)-FIND("`",SUBSTITUTE(prevWBS,".","`",1))))+1,VALUE(MID(prevWBS,FIND("`",SUBSTITUTE(prevWBS,".","`",1))+1,(FIND("`",SUBSTITUTE(prevWBS,".","`",2))-FIND("`",SUBSTITUTE(prevWBS,".","`",1))-1)))+1)))</f>
        <v>2.2</v>
      </c>
      <c r="B20" s="75" t="s">
        <v>1</v>
      </c>
      <c r="D20" s="76"/>
      <c r="E20" s="52">
        <v>43145</v>
      </c>
      <c r="F20" s="53">
        <f t="shared" si="84"/>
        <v>43147</v>
      </c>
      <c r="G20" s="27">
        <v>3</v>
      </c>
      <c r="H20" s="28">
        <v>0</v>
      </c>
      <c r="I20" s="29">
        <f t="shared" si="81"/>
        <v>3</v>
      </c>
      <c r="J20" s="49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  <c r="BM20" s="57"/>
      <c r="BN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  <c r="CA20" s="57"/>
      <c r="CB20" s="57"/>
      <c r="CC20" s="57"/>
      <c r="CD20" s="57"/>
      <c r="CE20" s="57"/>
      <c r="CF20" s="57"/>
      <c r="CG20" s="57"/>
      <c r="CH20" s="57"/>
      <c r="CI20" s="57"/>
      <c r="CJ20" s="57"/>
      <c r="CK20" s="57"/>
      <c r="CL20" s="57"/>
      <c r="CM20" s="57"/>
      <c r="CN20" s="57"/>
      <c r="CO20" s="57"/>
      <c r="CP20" s="57"/>
      <c r="CQ20" s="57"/>
      <c r="CR20" s="57"/>
      <c r="CS20" s="57"/>
      <c r="CT20" s="57"/>
      <c r="CU20" s="57"/>
      <c r="CV20" s="57"/>
      <c r="CW20" s="57"/>
    </row>
    <row r="21" spans="1:101" s="26" customFormat="1" ht="17.5">
      <c r="A21" s="25" t="str">
        <f>IF(ISERROR(VALUE(SUBSTITUTE(prevWBS,".",""))),"0.1",IF(ISERROR(FIND("`",SUBSTITUTE(prevWBS,".","`",1))),prevWBS&amp;".1",LEFT(prevWBS,FIND("`",SUBSTITUTE(prevWBS,".","`",1)))&amp;IF(ISERROR(FIND("`",SUBSTITUTE(prevWBS,".","`",2))),VALUE(RIGHT(prevWBS,LEN(prevWBS)-FIND("`",SUBSTITUTE(prevWBS,".","`",1))))+1,VALUE(MID(prevWBS,FIND("`",SUBSTITUTE(prevWBS,".","`",1))+1,(FIND("`",SUBSTITUTE(prevWBS,".","`",2))-FIND("`",SUBSTITUTE(prevWBS,".","`",1))-1)))+1)))</f>
        <v>2.3</v>
      </c>
      <c r="B21" s="75" t="s">
        <v>1</v>
      </c>
      <c r="D21" s="76"/>
      <c r="E21" s="52">
        <v>43145</v>
      </c>
      <c r="F21" s="53">
        <f t="shared" si="84"/>
        <v>43147</v>
      </c>
      <c r="G21" s="27">
        <v>3</v>
      </c>
      <c r="H21" s="28">
        <v>0</v>
      </c>
      <c r="I21" s="29">
        <f t="shared" si="81"/>
        <v>3</v>
      </c>
      <c r="J21" s="49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7"/>
      <c r="BR21" s="57"/>
      <c r="BS21" s="57"/>
      <c r="BT21" s="57"/>
      <c r="BU21" s="57"/>
      <c r="BV21" s="57"/>
      <c r="BW21" s="57"/>
      <c r="BX21" s="57"/>
      <c r="BY21" s="57"/>
      <c r="BZ21" s="57"/>
      <c r="CA21" s="57"/>
      <c r="CB21" s="57"/>
      <c r="CC21" s="57"/>
      <c r="CD21" s="57"/>
      <c r="CE21" s="57"/>
      <c r="CF21" s="57"/>
      <c r="CG21" s="57"/>
      <c r="CH21" s="57"/>
      <c r="CI21" s="57"/>
      <c r="CJ21" s="57"/>
      <c r="CK21" s="57"/>
      <c r="CL21" s="57"/>
      <c r="CM21" s="57"/>
      <c r="CN21" s="57"/>
      <c r="CO21" s="57"/>
      <c r="CP21" s="57"/>
      <c r="CQ21" s="57"/>
      <c r="CR21" s="57"/>
      <c r="CS21" s="57"/>
      <c r="CT21" s="57"/>
      <c r="CU21" s="57"/>
      <c r="CV21" s="57"/>
      <c r="CW21" s="57"/>
    </row>
    <row r="22" spans="1:101" s="26" customFormat="1" ht="17.5">
      <c r="A22" s="25" t="str">
        <f>IF(ISERROR(VALUE(SUBSTITUTE(prevWBS,".",""))),"0.1",IF(ISERROR(FIND("`",SUBSTITUTE(prevWBS,".","`",1))),prevWBS&amp;".1",LEFT(prevWBS,FIND("`",SUBSTITUTE(prevWBS,".","`",1)))&amp;IF(ISERROR(FIND("`",SUBSTITUTE(prevWBS,".","`",2))),VALUE(RIGHT(prevWBS,LEN(prevWBS)-FIND("`",SUBSTITUTE(prevWBS,".","`",1))))+1,VALUE(MID(prevWBS,FIND("`",SUBSTITUTE(prevWBS,".","`",1))+1,(FIND("`",SUBSTITUTE(prevWBS,".","`",2))-FIND("`",SUBSTITUTE(prevWBS,".","`",1))-1)))+1)))</f>
        <v>2.4</v>
      </c>
      <c r="B22" s="75" t="s">
        <v>1</v>
      </c>
      <c r="D22" s="76"/>
      <c r="E22" s="52">
        <v>43148</v>
      </c>
      <c r="F22" s="53">
        <f t="shared" si="84"/>
        <v>43153</v>
      </c>
      <c r="G22" s="27">
        <v>6</v>
      </c>
      <c r="H22" s="28">
        <v>0</v>
      </c>
      <c r="I22" s="29">
        <f t="shared" si="81"/>
        <v>4</v>
      </c>
      <c r="J22" s="49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7"/>
      <c r="BL22" s="57"/>
      <c r="BM22" s="57"/>
      <c r="BN22" s="57"/>
      <c r="BO22" s="57"/>
      <c r="BP22" s="57"/>
      <c r="BQ22" s="57"/>
      <c r="BR22" s="57"/>
      <c r="BS22" s="57"/>
      <c r="BT22" s="57"/>
      <c r="BU22" s="57"/>
      <c r="BV22" s="57"/>
      <c r="BW22" s="57"/>
      <c r="BX22" s="57"/>
      <c r="BY22" s="57"/>
      <c r="BZ22" s="57"/>
      <c r="CA22" s="57"/>
      <c r="CB22" s="57"/>
      <c r="CC22" s="57"/>
      <c r="CD22" s="57"/>
      <c r="CE22" s="57"/>
      <c r="CF22" s="57"/>
      <c r="CG22" s="57"/>
      <c r="CH22" s="57"/>
      <c r="CI22" s="57"/>
      <c r="CJ22" s="57"/>
      <c r="CK22" s="57"/>
      <c r="CL22" s="57"/>
      <c r="CM22" s="57"/>
      <c r="CN22" s="57"/>
      <c r="CO22" s="57"/>
      <c r="CP22" s="57"/>
      <c r="CQ22" s="57"/>
      <c r="CR22" s="57"/>
      <c r="CS22" s="57"/>
      <c r="CT22" s="57"/>
      <c r="CU22" s="57"/>
      <c r="CV22" s="57"/>
      <c r="CW22" s="57"/>
    </row>
    <row r="23" spans="1:101" s="26" customFormat="1" ht="17.5">
      <c r="A23" s="25" t="str">
        <f>IF(ISERROR(VALUE(SUBSTITUTE(prevWBS,".",""))),"0.1",IF(ISERROR(FIND("`",SUBSTITUTE(prevWBS,".","`",1))),prevWBS&amp;".1",LEFT(prevWBS,FIND("`",SUBSTITUTE(prevWBS,".","`",1)))&amp;IF(ISERROR(FIND("`",SUBSTITUTE(prevWBS,".","`",2))),VALUE(RIGHT(prevWBS,LEN(prevWBS)-FIND("`",SUBSTITUTE(prevWBS,".","`",1))))+1,VALUE(MID(prevWBS,FIND("`",SUBSTITUTE(prevWBS,".","`",1))+1,(FIND("`",SUBSTITUTE(prevWBS,".","`",2))-FIND("`",SUBSTITUTE(prevWBS,".","`",1))-1)))+1)))</f>
        <v>2.5</v>
      </c>
      <c r="B23" s="75" t="s">
        <v>1</v>
      </c>
      <c r="D23" s="76"/>
      <c r="E23" s="52">
        <v>43154</v>
      </c>
      <c r="F23" s="53">
        <f t="shared" si="84"/>
        <v>43156</v>
      </c>
      <c r="G23" s="27">
        <v>3</v>
      </c>
      <c r="H23" s="28">
        <v>0</v>
      </c>
      <c r="I23" s="29">
        <f t="shared" si="81"/>
        <v>1</v>
      </c>
      <c r="J23" s="49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57"/>
      <c r="BN23" s="57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57"/>
      <c r="CG23" s="57"/>
      <c r="CH23" s="57"/>
      <c r="CI23" s="57"/>
      <c r="CJ23" s="57"/>
      <c r="CK23" s="57"/>
      <c r="CL23" s="57"/>
      <c r="CM23" s="57"/>
      <c r="CN23" s="57"/>
      <c r="CO23" s="57"/>
      <c r="CP23" s="57"/>
      <c r="CQ23" s="57"/>
      <c r="CR23" s="57"/>
      <c r="CS23" s="57"/>
      <c r="CT23" s="57"/>
      <c r="CU23" s="57"/>
      <c r="CV23" s="57"/>
      <c r="CW23" s="57"/>
    </row>
    <row r="24" spans="1:101" s="20" customFormat="1" ht="17.5">
      <c r="A24" s="18" t="str">
        <f>IF(ISERROR(VALUE(SUBSTITUTE(prevWBS,".",""))),"1",IF(ISERROR(FIND("`",SUBSTITUTE(prevWBS,".","`",1))),TEXT(VALUE(prevWBS)+1,"#"),TEXT(VALUE(LEFT(prevWBS,FIND("`",SUBSTITUTE(prevWBS,".","`",1))-1))+1,"#")))</f>
        <v>3</v>
      </c>
      <c r="B24" s="19" t="s">
        <v>0</v>
      </c>
      <c r="D24" s="21"/>
      <c r="E24" s="54"/>
      <c r="F24" s="54" t="str">
        <f t="shared" si="84"/>
        <v xml:space="preserve"> - </v>
      </c>
      <c r="G24" s="22"/>
      <c r="H24" s="23"/>
      <c r="I24" s="24" t="str">
        <f t="shared" si="81"/>
        <v xml:space="preserve"> - </v>
      </c>
      <c r="J24" s="50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59"/>
      <c r="BK24" s="59"/>
      <c r="BL24" s="59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59"/>
      <c r="CG24" s="59"/>
      <c r="CH24" s="59"/>
      <c r="CI24" s="59"/>
      <c r="CJ24" s="59"/>
      <c r="CK24" s="59"/>
      <c r="CL24" s="59"/>
      <c r="CM24" s="59"/>
      <c r="CN24" s="59"/>
      <c r="CO24" s="59"/>
      <c r="CP24" s="59"/>
      <c r="CQ24" s="59"/>
      <c r="CR24" s="59"/>
      <c r="CS24" s="59"/>
      <c r="CT24" s="59"/>
      <c r="CU24" s="59"/>
      <c r="CV24" s="59"/>
      <c r="CW24" s="59"/>
    </row>
    <row r="25" spans="1:101" s="26" customFormat="1" ht="17.5">
      <c r="A25" s="25" t="str">
        <f>IF(ISERROR(VALUE(SUBSTITUTE(prevWBS,".",""))),"0.1",IF(ISERROR(FIND("`",SUBSTITUTE(prevWBS,".","`",1))),prevWBS&amp;".1",LEFT(prevWBS,FIND("`",SUBSTITUTE(prevWBS,".","`",1)))&amp;IF(ISERROR(FIND("`",SUBSTITUTE(prevWBS,".","`",2))),VALUE(RIGHT(prevWBS,LEN(prevWBS)-FIND("`",SUBSTITUTE(prevWBS,".","`",1))))+1,VALUE(MID(prevWBS,FIND("`",SUBSTITUTE(prevWBS,".","`",1))+1,(FIND("`",SUBSTITUTE(prevWBS,".","`",2))-FIND("`",SUBSTITUTE(prevWBS,".","`",1))-1)))+1)))</f>
        <v>3.1</v>
      </c>
      <c r="B25" s="75" t="s">
        <v>1</v>
      </c>
      <c r="D25" s="76"/>
      <c r="E25" s="52">
        <v>43141</v>
      </c>
      <c r="F25" s="53">
        <f t="shared" si="84"/>
        <v>43144</v>
      </c>
      <c r="G25" s="27">
        <v>4</v>
      </c>
      <c r="H25" s="28">
        <v>0</v>
      </c>
      <c r="I25" s="29">
        <f t="shared" si="81"/>
        <v>2</v>
      </c>
      <c r="J25" s="49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  <c r="BM25" s="57"/>
      <c r="BN25" s="57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7"/>
      <c r="CA25" s="57"/>
      <c r="CB25" s="57"/>
      <c r="CC25" s="57"/>
      <c r="CD25" s="57"/>
      <c r="CE25" s="57"/>
      <c r="CF25" s="57"/>
      <c r="CG25" s="57"/>
      <c r="CH25" s="57"/>
      <c r="CI25" s="57"/>
      <c r="CJ25" s="57"/>
      <c r="CK25" s="57"/>
      <c r="CL25" s="57"/>
      <c r="CM25" s="57"/>
      <c r="CN25" s="57"/>
      <c r="CO25" s="57"/>
      <c r="CP25" s="57"/>
      <c r="CQ25" s="57"/>
      <c r="CR25" s="57"/>
      <c r="CS25" s="57"/>
      <c r="CT25" s="57"/>
      <c r="CU25" s="57"/>
      <c r="CV25" s="57"/>
      <c r="CW25" s="57"/>
    </row>
    <row r="26" spans="1:101" s="26" customFormat="1" ht="17.5">
      <c r="A26" s="25" t="str">
        <f>IF(ISERROR(VALUE(SUBSTITUTE(prevWBS,".",""))),"0.1",IF(ISERROR(FIND("`",SUBSTITUTE(prevWBS,".","`",1))),prevWBS&amp;".1",LEFT(prevWBS,FIND("`",SUBSTITUTE(prevWBS,".","`",1)))&amp;IF(ISERROR(FIND("`",SUBSTITUTE(prevWBS,".","`",2))),VALUE(RIGHT(prevWBS,LEN(prevWBS)-FIND("`",SUBSTITUTE(prevWBS,".","`",1))))+1,VALUE(MID(prevWBS,FIND("`",SUBSTITUTE(prevWBS,".","`",1))+1,(FIND("`",SUBSTITUTE(prevWBS,".","`",2))-FIND("`",SUBSTITUTE(prevWBS,".","`",1))-1)))+1)))</f>
        <v>3.2</v>
      </c>
      <c r="B26" s="75" t="s">
        <v>1</v>
      </c>
      <c r="D26" s="76"/>
      <c r="E26" s="52">
        <v>43145</v>
      </c>
      <c r="F26" s="53">
        <f t="shared" si="84"/>
        <v>43147</v>
      </c>
      <c r="G26" s="27">
        <v>3</v>
      </c>
      <c r="H26" s="28">
        <v>0</v>
      </c>
      <c r="I26" s="29">
        <f t="shared" si="81"/>
        <v>3</v>
      </c>
      <c r="J26" s="49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  <c r="CF26" s="57"/>
      <c r="CG26" s="57"/>
      <c r="CH26" s="57"/>
      <c r="CI26" s="57"/>
      <c r="CJ26" s="57"/>
      <c r="CK26" s="57"/>
      <c r="CL26" s="57"/>
      <c r="CM26" s="57"/>
      <c r="CN26" s="57"/>
      <c r="CO26" s="57"/>
      <c r="CP26" s="57"/>
      <c r="CQ26" s="57"/>
      <c r="CR26" s="57"/>
      <c r="CS26" s="57"/>
      <c r="CT26" s="57"/>
      <c r="CU26" s="57"/>
      <c r="CV26" s="57"/>
      <c r="CW26" s="57"/>
    </row>
    <row r="27" spans="1:101" s="26" customFormat="1" ht="17.5">
      <c r="A27" s="25" t="str">
        <f>IF(ISERROR(VALUE(SUBSTITUTE(prevWBS,".",""))),"0.1",IF(ISERROR(FIND("`",SUBSTITUTE(prevWBS,".","`",1))),prevWBS&amp;".1",LEFT(prevWBS,FIND("`",SUBSTITUTE(prevWBS,".","`",1)))&amp;IF(ISERROR(FIND("`",SUBSTITUTE(prevWBS,".","`",2))),VALUE(RIGHT(prevWBS,LEN(prevWBS)-FIND("`",SUBSTITUTE(prevWBS,".","`",1))))+1,VALUE(MID(prevWBS,FIND("`",SUBSTITUTE(prevWBS,".","`",1))+1,(FIND("`",SUBSTITUTE(prevWBS,".","`",2))-FIND("`",SUBSTITUTE(prevWBS,".","`",1))-1)))+1)))</f>
        <v>3.3</v>
      </c>
      <c r="B27" s="75" t="s">
        <v>1</v>
      </c>
      <c r="D27" s="76"/>
      <c r="E27" s="52">
        <v>43145</v>
      </c>
      <c r="F27" s="53">
        <f t="shared" si="84"/>
        <v>43147</v>
      </c>
      <c r="G27" s="27">
        <v>3</v>
      </c>
      <c r="H27" s="28">
        <v>0</v>
      </c>
      <c r="I27" s="29">
        <f t="shared" si="81"/>
        <v>3</v>
      </c>
      <c r="J27" s="49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7"/>
      <c r="BL27" s="57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57"/>
      <c r="CG27" s="57"/>
      <c r="CH27" s="57"/>
      <c r="CI27" s="57"/>
      <c r="CJ27" s="57"/>
      <c r="CK27" s="57"/>
      <c r="CL27" s="57"/>
      <c r="CM27" s="57"/>
      <c r="CN27" s="57"/>
      <c r="CO27" s="57"/>
      <c r="CP27" s="57"/>
      <c r="CQ27" s="57"/>
      <c r="CR27" s="57"/>
      <c r="CS27" s="57"/>
      <c r="CT27" s="57"/>
      <c r="CU27" s="57"/>
      <c r="CV27" s="57"/>
      <c r="CW27" s="57"/>
    </row>
    <row r="28" spans="1:101" s="26" customFormat="1" ht="17.5">
      <c r="A28" s="25" t="str">
        <f>IF(ISERROR(VALUE(SUBSTITUTE(prevWBS,".",""))),"0.1",IF(ISERROR(FIND("`",SUBSTITUTE(prevWBS,".","`",1))),prevWBS&amp;".1",LEFT(prevWBS,FIND("`",SUBSTITUTE(prevWBS,".","`",1)))&amp;IF(ISERROR(FIND("`",SUBSTITUTE(prevWBS,".","`",2))),VALUE(RIGHT(prevWBS,LEN(prevWBS)-FIND("`",SUBSTITUTE(prevWBS,".","`",1))))+1,VALUE(MID(prevWBS,FIND("`",SUBSTITUTE(prevWBS,".","`",1))+1,(FIND("`",SUBSTITUTE(prevWBS,".","`",2))-FIND("`",SUBSTITUTE(prevWBS,".","`",1))-1)))+1)))</f>
        <v>3.4</v>
      </c>
      <c r="B28" s="75" t="s">
        <v>1</v>
      </c>
      <c r="D28" s="76"/>
      <c r="E28" s="52">
        <v>43148</v>
      </c>
      <c r="F28" s="53">
        <f t="shared" si="84"/>
        <v>43153</v>
      </c>
      <c r="G28" s="27">
        <v>6</v>
      </c>
      <c r="H28" s="28">
        <v>0</v>
      </c>
      <c r="I28" s="29">
        <f t="shared" si="81"/>
        <v>4</v>
      </c>
      <c r="J28" s="49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  <c r="BM28" s="57"/>
      <c r="BN28" s="57"/>
      <c r="BO28" s="57"/>
      <c r="BP28" s="57"/>
      <c r="BQ28" s="57"/>
      <c r="BR28" s="57"/>
      <c r="BS28" s="57"/>
      <c r="BT28" s="57"/>
      <c r="BU28" s="57"/>
      <c r="BV28" s="57"/>
      <c r="BW28" s="57"/>
      <c r="BX28" s="57"/>
      <c r="BY28" s="57"/>
      <c r="BZ28" s="57"/>
      <c r="CA28" s="57"/>
      <c r="CB28" s="57"/>
      <c r="CC28" s="57"/>
      <c r="CD28" s="57"/>
      <c r="CE28" s="57"/>
      <c r="CF28" s="57"/>
      <c r="CG28" s="57"/>
      <c r="CH28" s="57"/>
      <c r="CI28" s="57"/>
      <c r="CJ28" s="57"/>
      <c r="CK28" s="57"/>
      <c r="CL28" s="57"/>
      <c r="CM28" s="57"/>
      <c r="CN28" s="57"/>
      <c r="CO28" s="57"/>
      <c r="CP28" s="57"/>
      <c r="CQ28" s="57"/>
      <c r="CR28" s="57"/>
      <c r="CS28" s="57"/>
      <c r="CT28" s="57"/>
      <c r="CU28" s="57"/>
      <c r="CV28" s="57"/>
      <c r="CW28" s="57"/>
    </row>
    <row r="29" spans="1:101" s="26" customFormat="1" ht="17.5">
      <c r="A29" s="25" t="str">
        <f>IF(ISERROR(VALUE(SUBSTITUTE(prevWBS,".",""))),"0.1",IF(ISERROR(FIND("`",SUBSTITUTE(prevWBS,".","`",1))),prevWBS&amp;".1",LEFT(prevWBS,FIND("`",SUBSTITUTE(prevWBS,".","`",1)))&amp;IF(ISERROR(FIND("`",SUBSTITUTE(prevWBS,".","`",2))),VALUE(RIGHT(prevWBS,LEN(prevWBS)-FIND("`",SUBSTITUTE(prevWBS,".","`",1))))+1,VALUE(MID(prevWBS,FIND("`",SUBSTITUTE(prevWBS,".","`",1))+1,(FIND("`",SUBSTITUTE(prevWBS,".","`",2))-FIND("`",SUBSTITUTE(prevWBS,".","`",1))-1)))+1)))</f>
        <v>3.5</v>
      </c>
      <c r="B29" s="75" t="s">
        <v>1</v>
      </c>
      <c r="D29" s="76"/>
      <c r="E29" s="52">
        <v>43154</v>
      </c>
      <c r="F29" s="53">
        <f t="shared" si="84"/>
        <v>43156</v>
      </c>
      <c r="G29" s="27">
        <v>3</v>
      </c>
      <c r="H29" s="28">
        <v>0</v>
      </c>
      <c r="I29" s="29">
        <f t="shared" si="81"/>
        <v>1</v>
      </c>
      <c r="J29" s="49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7"/>
      <c r="BM29" s="57"/>
      <c r="BN29" s="57"/>
      <c r="BO29" s="57"/>
      <c r="BP29" s="57"/>
      <c r="BQ29" s="57"/>
      <c r="BR29" s="57"/>
      <c r="BS29" s="57"/>
      <c r="BT29" s="57"/>
      <c r="BU29" s="57"/>
      <c r="BV29" s="57"/>
      <c r="BW29" s="57"/>
      <c r="BX29" s="57"/>
      <c r="BY29" s="57"/>
      <c r="BZ29" s="57"/>
      <c r="CA29" s="57"/>
      <c r="CB29" s="57"/>
      <c r="CC29" s="57"/>
      <c r="CD29" s="57"/>
      <c r="CE29" s="57"/>
      <c r="CF29" s="57"/>
      <c r="CG29" s="57"/>
      <c r="CH29" s="57"/>
      <c r="CI29" s="57"/>
      <c r="CJ29" s="57"/>
      <c r="CK29" s="57"/>
      <c r="CL29" s="57"/>
      <c r="CM29" s="57"/>
      <c r="CN29" s="57"/>
      <c r="CO29" s="57"/>
      <c r="CP29" s="57"/>
      <c r="CQ29" s="57"/>
      <c r="CR29" s="57"/>
      <c r="CS29" s="57"/>
      <c r="CT29" s="57"/>
      <c r="CU29" s="57"/>
      <c r="CV29" s="57"/>
      <c r="CW29" s="57"/>
    </row>
    <row r="30" spans="1:101" s="20" customFormat="1" ht="17.5">
      <c r="A30" s="18" t="str">
        <f>IF(ISERROR(VALUE(SUBSTITUTE(prevWBS,".",""))),"1",IF(ISERROR(FIND("`",SUBSTITUTE(prevWBS,".","`",1))),TEXT(VALUE(prevWBS)+1,"#"),TEXT(VALUE(LEFT(prevWBS,FIND("`",SUBSTITUTE(prevWBS,".","`",1))-1))+1,"#")))</f>
        <v>4</v>
      </c>
      <c r="B30" s="19" t="s">
        <v>0</v>
      </c>
      <c r="D30" s="21"/>
      <c r="E30" s="54"/>
      <c r="F30" s="54" t="str">
        <f t="shared" si="84"/>
        <v xml:space="preserve"> - </v>
      </c>
      <c r="G30" s="22"/>
      <c r="H30" s="23"/>
      <c r="I30" s="24" t="str">
        <f t="shared" si="81"/>
        <v xml:space="preserve"> - </v>
      </c>
      <c r="J30" s="50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59"/>
      <c r="CA30" s="59"/>
      <c r="CB30" s="59"/>
      <c r="CC30" s="59"/>
      <c r="CD30" s="59"/>
      <c r="CE30" s="59"/>
      <c r="CF30" s="59"/>
      <c r="CG30" s="59"/>
      <c r="CH30" s="59"/>
      <c r="CI30" s="59"/>
      <c r="CJ30" s="59"/>
      <c r="CK30" s="59"/>
      <c r="CL30" s="59"/>
      <c r="CM30" s="59"/>
      <c r="CN30" s="59"/>
      <c r="CO30" s="59"/>
      <c r="CP30" s="59"/>
      <c r="CQ30" s="59"/>
      <c r="CR30" s="59"/>
      <c r="CS30" s="59"/>
      <c r="CT30" s="59"/>
      <c r="CU30" s="59"/>
      <c r="CV30" s="59"/>
      <c r="CW30" s="59"/>
    </row>
    <row r="31" spans="1:101" s="26" customFormat="1" ht="17.5">
      <c r="A31" s="25" t="str">
        <f>IF(ISERROR(VALUE(SUBSTITUTE(prevWBS,".",""))),"0.1",IF(ISERROR(FIND("`",SUBSTITUTE(prevWBS,".","`",1))),prevWBS&amp;".1",LEFT(prevWBS,FIND("`",SUBSTITUTE(prevWBS,".","`",1)))&amp;IF(ISERROR(FIND("`",SUBSTITUTE(prevWBS,".","`",2))),VALUE(RIGHT(prevWBS,LEN(prevWBS)-FIND("`",SUBSTITUTE(prevWBS,".","`",1))))+1,VALUE(MID(prevWBS,FIND("`",SUBSTITUTE(prevWBS,".","`",1))+1,(FIND("`",SUBSTITUTE(prevWBS,".","`",2))-FIND("`",SUBSTITUTE(prevWBS,".","`",1))-1)))+1)))</f>
        <v>4.1</v>
      </c>
      <c r="B31" s="75" t="s">
        <v>1</v>
      </c>
      <c r="D31" s="76"/>
      <c r="E31" s="52">
        <v>43129</v>
      </c>
      <c r="F31" s="53">
        <f t="shared" si="84"/>
        <v>43129</v>
      </c>
      <c r="G31" s="27">
        <v>1</v>
      </c>
      <c r="H31" s="28">
        <v>0</v>
      </c>
      <c r="I31" s="29">
        <f t="shared" si="81"/>
        <v>1</v>
      </c>
      <c r="J31" s="49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  <c r="CB31" s="57"/>
      <c r="CC31" s="57"/>
      <c r="CD31" s="57"/>
      <c r="CE31" s="57"/>
      <c r="CF31" s="57"/>
      <c r="CG31" s="57"/>
      <c r="CH31" s="57"/>
      <c r="CI31" s="57"/>
      <c r="CJ31" s="57"/>
      <c r="CK31" s="57"/>
      <c r="CL31" s="57"/>
      <c r="CM31" s="57"/>
      <c r="CN31" s="57"/>
      <c r="CO31" s="57"/>
      <c r="CP31" s="57"/>
      <c r="CQ31" s="57"/>
      <c r="CR31" s="57"/>
      <c r="CS31" s="57"/>
      <c r="CT31" s="57"/>
      <c r="CU31" s="57"/>
      <c r="CV31" s="57"/>
      <c r="CW31" s="57"/>
    </row>
    <row r="32" spans="1:101" s="26" customFormat="1" ht="17.5">
      <c r="A32" s="25" t="str">
        <f>IF(ISERROR(VALUE(SUBSTITUTE(prevWBS,".",""))),"0.1",IF(ISERROR(FIND("`",SUBSTITUTE(prevWBS,".","`",1))),prevWBS&amp;".1",LEFT(prevWBS,FIND("`",SUBSTITUTE(prevWBS,".","`",1)))&amp;IF(ISERROR(FIND("`",SUBSTITUTE(prevWBS,".","`",2))),VALUE(RIGHT(prevWBS,LEN(prevWBS)-FIND("`",SUBSTITUTE(prevWBS,".","`",1))))+1,VALUE(MID(prevWBS,FIND("`",SUBSTITUTE(prevWBS,".","`",1))+1,(FIND("`",SUBSTITUTE(prevWBS,".","`",2))-FIND("`",SUBSTITUTE(prevWBS,".","`",1))-1)))+1)))</f>
        <v>4.2</v>
      </c>
      <c r="B32" s="75" t="s">
        <v>1</v>
      </c>
      <c r="D32" s="76"/>
      <c r="E32" s="52">
        <v>43130</v>
      </c>
      <c r="F32" s="53">
        <f t="shared" si="84"/>
        <v>43130</v>
      </c>
      <c r="G32" s="27">
        <v>1</v>
      </c>
      <c r="H32" s="28">
        <v>0</v>
      </c>
      <c r="I32" s="29">
        <f t="shared" si="81"/>
        <v>1</v>
      </c>
      <c r="J32" s="49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7"/>
      <c r="BM32" s="57"/>
      <c r="BN32" s="57"/>
      <c r="BO32" s="57"/>
      <c r="BP32" s="57"/>
      <c r="BQ32" s="57"/>
      <c r="BR32" s="57"/>
      <c r="BS32" s="57"/>
      <c r="BT32" s="57"/>
      <c r="BU32" s="57"/>
      <c r="BV32" s="57"/>
      <c r="BW32" s="57"/>
      <c r="BX32" s="57"/>
      <c r="BY32" s="57"/>
      <c r="BZ32" s="57"/>
      <c r="CA32" s="57"/>
      <c r="CB32" s="57"/>
      <c r="CC32" s="57"/>
      <c r="CD32" s="57"/>
      <c r="CE32" s="57"/>
      <c r="CF32" s="57"/>
      <c r="CG32" s="57"/>
      <c r="CH32" s="57"/>
      <c r="CI32" s="57"/>
      <c r="CJ32" s="57"/>
      <c r="CK32" s="57"/>
      <c r="CL32" s="57"/>
      <c r="CM32" s="57"/>
      <c r="CN32" s="57"/>
      <c r="CO32" s="57"/>
      <c r="CP32" s="57"/>
      <c r="CQ32" s="57"/>
      <c r="CR32" s="57"/>
      <c r="CS32" s="57"/>
      <c r="CT32" s="57"/>
      <c r="CU32" s="57"/>
      <c r="CV32" s="57"/>
      <c r="CW32" s="57"/>
    </row>
    <row r="33" spans="1:101" s="26" customFormat="1" ht="17.5">
      <c r="A33" s="25" t="str">
        <f>IF(ISERROR(VALUE(SUBSTITUTE(prevWBS,".",""))),"0.1",IF(ISERROR(FIND("`",SUBSTITUTE(prevWBS,".","`",1))),prevWBS&amp;".1",LEFT(prevWBS,FIND("`",SUBSTITUTE(prevWBS,".","`",1)))&amp;IF(ISERROR(FIND("`",SUBSTITUTE(prevWBS,".","`",2))),VALUE(RIGHT(prevWBS,LEN(prevWBS)-FIND("`",SUBSTITUTE(prevWBS,".","`",1))))+1,VALUE(MID(prevWBS,FIND("`",SUBSTITUTE(prevWBS,".","`",1))+1,(FIND("`",SUBSTITUTE(prevWBS,".","`",2))-FIND("`",SUBSTITUTE(prevWBS,".","`",1))-1)))+1)))</f>
        <v>4.3</v>
      </c>
      <c r="B33" s="75" t="s">
        <v>1</v>
      </c>
      <c r="D33" s="76"/>
      <c r="E33" s="52">
        <v>43131</v>
      </c>
      <c r="F33" s="53">
        <f t="shared" si="84"/>
        <v>43131</v>
      </c>
      <c r="G33" s="27">
        <v>1</v>
      </c>
      <c r="H33" s="28">
        <v>0</v>
      </c>
      <c r="I33" s="29">
        <f t="shared" si="81"/>
        <v>1</v>
      </c>
      <c r="J33" s="49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7"/>
      <c r="BM33" s="57"/>
      <c r="BN33" s="57"/>
      <c r="BO33" s="57"/>
      <c r="BP33" s="57"/>
      <c r="BQ33" s="57"/>
      <c r="BR33" s="57"/>
      <c r="BS33" s="57"/>
      <c r="BT33" s="57"/>
      <c r="BU33" s="57"/>
      <c r="BV33" s="57"/>
      <c r="BW33" s="57"/>
      <c r="BX33" s="57"/>
      <c r="BY33" s="57"/>
      <c r="BZ33" s="57"/>
      <c r="CA33" s="57"/>
      <c r="CB33" s="57"/>
      <c r="CC33" s="57"/>
      <c r="CD33" s="57"/>
      <c r="CE33" s="57"/>
      <c r="CF33" s="57"/>
      <c r="CG33" s="57"/>
      <c r="CH33" s="57"/>
      <c r="CI33" s="57"/>
      <c r="CJ33" s="57"/>
      <c r="CK33" s="57"/>
      <c r="CL33" s="57"/>
      <c r="CM33" s="57"/>
      <c r="CN33" s="57"/>
      <c r="CO33" s="57"/>
      <c r="CP33" s="57"/>
      <c r="CQ33" s="57"/>
      <c r="CR33" s="57"/>
      <c r="CS33" s="57"/>
      <c r="CT33" s="57"/>
      <c r="CU33" s="57"/>
      <c r="CV33" s="57"/>
      <c r="CW33" s="57"/>
    </row>
    <row r="34" spans="1:101" s="26" customFormat="1" ht="17.5">
      <c r="A34" s="25" t="str">
        <f>IF(ISERROR(VALUE(SUBSTITUTE(prevWBS,".",""))),"0.1",IF(ISERROR(FIND("`",SUBSTITUTE(prevWBS,".","`",1))),prevWBS&amp;".1",LEFT(prevWBS,FIND("`",SUBSTITUTE(prevWBS,".","`",1)))&amp;IF(ISERROR(FIND("`",SUBSTITUTE(prevWBS,".","`",2))),VALUE(RIGHT(prevWBS,LEN(prevWBS)-FIND("`",SUBSTITUTE(prevWBS,".","`",1))))+1,VALUE(MID(prevWBS,FIND("`",SUBSTITUTE(prevWBS,".","`",1))+1,(FIND("`",SUBSTITUTE(prevWBS,".","`",2))-FIND("`",SUBSTITUTE(prevWBS,".","`",1))-1)))+1)))</f>
        <v>4.4</v>
      </c>
      <c r="B34" s="75" t="s">
        <v>1</v>
      </c>
      <c r="D34" s="76"/>
      <c r="E34" s="52">
        <v>43132</v>
      </c>
      <c r="F34" s="53">
        <f t="shared" si="84"/>
        <v>43132</v>
      </c>
      <c r="G34" s="27">
        <v>1</v>
      </c>
      <c r="H34" s="28">
        <v>0</v>
      </c>
      <c r="I34" s="29">
        <f t="shared" si="81"/>
        <v>1</v>
      </c>
      <c r="J34" s="49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57"/>
      <c r="BW34" s="57"/>
      <c r="BX34" s="57"/>
      <c r="BY34" s="57"/>
      <c r="BZ34" s="57"/>
      <c r="CA34" s="57"/>
      <c r="CB34" s="57"/>
      <c r="CC34" s="57"/>
      <c r="CD34" s="57"/>
      <c r="CE34" s="57"/>
      <c r="CF34" s="57"/>
      <c r="CG34" s="57"/>
      <c r="CH34" s="57"/>
      <c r="CI34" s="57"/>
      <c r="CJ34" s="57"/>
      <c r="CK34" s="57"/>
      <c r="CL34" s="57"/>
      <c r="CM34" s="57"/>
      <c r="CN34" s="57"/>
      <c r="CO34" s="57"/>
      <c r="CP34" s="57"/>
      <c r="CQ34" s="57"/>
      <c r="CR34" s="57"/>
      <c r="CS34" s="57"/>
      <c r="CT34" s="57"/>
      <c r="CU34" s="57"/>
      <c r="CV34" s="57"/>
      <c r="CW34" s="57"/>
    </row>
    <row r="35" spans="1:101" s="26" customFormat="1" ht="17.5">
      <c r="A35" s="25" t="str">
        <f>IF(ISERROR(VALUE(SUBSTITUTE(prevWBS,".",""))),"0.1",IF(ISERROR(FIND("`",SUBSTITUTE(prevWBS,".","`",1))),prevWBS&amp;".1",LEFT(prevWBS,FIND("`",SUBSTITUTE(prevWBS,".","`",1)))&amp;IF(ISERROR(FIND("`",SUBSTITUTE(prevWBS,".","`",2))),VALUE(RIGHT(prevWBS,LEN(prevWBS)-FIND("`",SUBSTITUTE(prevWBS,".","`",1))))+1,VALUE(MID(prevWBS,FIND("`",SUBSTITUTE(prevWBS,".","`",1))+1,(FIND("`",SUBSTITUTE(prevWBS,".","`",2))-FIND("`",SUBSTITUTE(prevWBS,".","`",1))-1)))+1)))</f>
        <v>4.5</v>
      </c>
      <c r="B35" s="75" t="s">
        <v>1</v>
      </c>
      <c r="D35" s="76"/>
      <c r="E35" s="52">
        <v>43133</v>
      </c>
      <c r="F35" s="53">
        <f t="shared" si="84"/>
        <v>43133</v>
      </c>
      <c r="G35" s="27">
        <v>1</v>
      </c>
      <c r="H35" s="28">
        <v>0</v>
      </c>
      <c r="I35" s="29">
        <f t="shared" si="81"/>
        <v>1</v>
      </c>
      <c r="J35" s="49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57"/>
      <c r="BO35" s="57"/>
      <c r="BP35" s="57"/>
      <c r="BQ35" s="57"/>
      <c r="BR35" s="57"/>
      <c r="BS35" s="57"/>
      <c r="BT35" s="57"/>
      <c r="BU35" s="57"/>
      <c r="BV35" s="57"/>
      <c r="BW35" s="57"/>
      <c r="BX35" s="57"/>
      <c r="BY35" s="57"/>
      <c r="BZ35" s="57"/>
      <c r="CA35" s="57"/>
      <c r="CB35" s="57"/>
      <c r="CC35" s="57"/>
      <c r="CD35" s="57"/>
      <c r="CE35" s="57"/>
      <c r="CF35" s="57"/>
      <c r="CG35" s="57"/>
      <c r="CH35" s="57"/>
      <c r="CI35" s="57"/>
      <c r="CJ35" s="57"/>
      <c r="CK35" s="57"/>
      <c r="CL35" s="57"/>
      <c r="CM35" s="57"/>
      <c r="CN35" s="57"/>
      <c r="CO35" s="57"/>
      <c r="CP35" s="57"/>
      <c r="CQ35" s="57"/>
      <c r="CR35" s="57"/>
      <c r="CS35" s="57"/>
      <c r="CT35" s="57"/>
      <c r="CU35" s="57"/>
      <c r="CV35" s="57"/>
      <c r="CW35" s="57"/>
    </row>
    <row r="36" spans="1:101" s="35" customFormat="1" ht="17.5">
      <c r="A36" s="25"/>
      <c r="B36" s="30"/>
      <c r="C36" s="30"/>
      <c r="D36" s="31"/>
      <c r="E36" s="55"/>
      <c r="F36" s="55"/>
      <c r="G36" s="32"/>
      <c r="H36" s="33"/>
      <c r="I36" s="34" t="str">
        <f t="shared" si="81"/>
        <v xml:space="preserve"> - </v>
      </c>
      <c r="J36" s="51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  <c r="BL36" s="57"/>
      <c r="BM36" s="57"/>
      <c r="BN36" s="57"/>
      <c r="BO36" s="57"/>
      <c r="BP36" s="57"/>
      <c r="BQ36" s="57"/>
      <c r="BR36" s="57"/>
      <c r="BS36" s="57"/>
      <c r="BT36" s="57"/>
      <c r="BU36" s="57"/>
      <c r="BV36" s="57"/>
      <c r="BW36" s="57"/>
      <c r="BX36" s="57"/>
      <c r="BY36" s="57"/>
      <c r="BZ36" s="57"/>
      <c r="CA36" s="57"/>
      <c r="CB36" s="57"/>
      <c r="CC36" s="57"/>
      <c r="CD36" s="57"/>
      <c r="CE36" s="57"/>
      <c r="CF36" s="57"/>
      <c r="CG36" s="57"/>
      <c r="CH36" s="57"/>
      <c r="CI36" s="57"/>
      <c r="CJ36" s="57"/>
      <c r="CK36" s="57"/>
      <c r="CL36" s="57"/>
      <c r="CM36" s="57"/>
      <c r="CN36" s="57"/>
      <c r="CO36" s="57"/>
      <c r="CP36" s="57"/>
      <c r="CQ36" s="57"/>
      <c r="CR36" s="57"/>
      <c r="CS36" s="57"/>
      <c r="CT36" s="57"/>
      <c r="CU36" s="57"/>
      <c r="CV36" s="57"/>
      <c r="CW36" s="57"/>
    </row>
    <row r="37" spans="1:101" s="35" customFormat="1" ht="17.5">
      <c r="A37" s="85"/>
      <c r="B37" s="86"/>
      <c r="C37" s="86"/>
      <c r="D37" s="87"/>
      <c r="E37" s="88"/>
      <c r="F37" s="88"/>
      <c r="G37" s="89"/>
      <c r="H37" s="90"/>
      <c r="I37" s="91" t="str">
        <f t="shared" si="81"/>
        <v xml:space="preserve"> - </v>
      </c>
      <c r="J37" s="92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  <c r="AL37" s="93"/>
      <c r="AM37" s="93"/>
      <c r="AN37" s="93"/>
      <c r="AO37" s="93"/>
      <c r="AP37" s="93"/>
      <c r="AQ37" s="93"/>
      <c r="AR37" s="93"/>
      <c r="AS37" s="93"/>
      <c r="AT37" s="93"/>
      <c r="AU37" s="93"/>
      <c r="AV37" s="93"/>
      <c r="AW37" s="93"/>
      <c r="AX37" s="93"/>
      <c r="AY37" s="93"/>
      <c r="AZ37" s="93"/>
      <c r="BA37" s="93"/>
      <c r="BB37" s="93"/>
      <c r="BC37" s="93"/>
      <c r="BD37" s="93"/>
      <c r="BE37" s="93"/>
      <c r="BF37" s="93"/>
      <c r="BG37" s="93"/>
      <c r="BH37" s="93"/>
      <c r="BI37" s="93"/>
      <c r="BJ37" s="93"/>
      <c r="BK37" s="93"/>
      <c r="BL37" s="93"/>
      <c r="BM37" s="93"/>
      <c r="BN37" s="93"/>
      <c r="BO37" s="93"/>
      <c r="BP37" s="93"/>
      <c r="BQ37" s="93"/>
      <c r="BR37" s="93"/>
      <c r="BS37" s="93"/>
      <c r="BT37" s="93"/>
      <c r="BU37" s="93"/>
      <c r="BV37" s="93"/>
      <c r="BW37" s="93"/>
      <c r="BX37" s="93"/>
      <c r="BY37" s="93"/>
      <c r="BZ37" s="93"/>
      <c r="CA37" s="93"/>
      <c r="CB37" s="93"/>
      <c r="CC37" s="93"/>
      <c r="CD37" s="93"/>
      <c r="CE37" s="93"/>
      <c r="CF37" s="93"/>
      <c r="CG37" s="93"/>
      <c r="CH37" s="93"/>
      <c r="CI37" s="93"/>
      <c r="CJ37" s="93"/>
      <c r="CK37" s="93"/>
      <c r="CL37" s="93"/>
      <c r="CM37" s="93"/>
      <c r="CN37" s="93"/>
      <c r="CO37" s="93"/>
      <c r="CP37" s="93"/>
      <c r="CQ37" s="93"/>
      <c r="CR37" s="93"/>
      <c r="CS37" s="93"/>
      <c r="CT37" s="93"/>
      <c r="CU37" s="93"/>
      <c r="CV37" s="93"/>
      <c r="CW37" s="93"/>
    </row>
    <row r="38" spans="1:101" s="36" customFormat="1" ht="17.5">
      <c r="A38" s="100"/>
      <c r="B38" s="101"/>
      <c r="C38" s="102"/>
      <c r="D38" s="102"/>
      <c r="E38" s="103"/>
      <c r="F38" s="103"/>
      <c r="J38" s="10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4"/>
      <c r="BM38" s="94"/>
      <c r="BN38" s="94"/>
      <c r="BO38" s="94"/>
      <c r="BP38" s="94"/>
      <c r="BQ38" s="94"/>
      <c r="BR38" s="94"/>
      <c r="BS38" s="94"/>
      <c r="BT38" s="94"/>
      <c r="BU38" s="94"/>
      <c r="BV38" s="94"/>
      <c r="BW38" s="94"/>
      <c r="BX38" s="94"/>
      <c r="BY38" s="94"/>
      <c r="BZ38" s="94"/>
      <c r="CA38" s="94"/>
      <c r="CB38" s="94"/>
      <c r="CC38" s="94"/>
      <c r="CD38" s="94"/>
      <c r="CE38" s="94"/>
      <c r="CF38" s="94"/>
      <c r="CG38" s="94"/>
      <c r="CH38" s="94"/>
      <c r="CI38" s="94"/>
      <c r="CJ38" s="94"/>
      <c r="CK38" s="94"/>
      <c r="CL38" s="94"/>
      <c r="CM38" s="94"/>
      <c r="CN38" s="94"/>
      <c r="CO38" s="94"/>
      <c r="CP38" s="94"/>
      <c r="CQ38" s="94"/>
      <c r="CR38" s="94"/>
      <c r="CS38" s="94"/>
      <c r="CT38" s="94"/>
      <c r="CU38" s="94"/>
      <c r="CV38" s="94"/>
      <c r="CW38" s="94"/>
    </row>
    <row r="39" spans="1:101" s="35" customFormat="1" ht="17.5">
      <c r="A39" s="105"/>
      <c r="E39" s="106"/>
      <c r="F39" s="106"/>
      <c r="J39" s="10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4"/>
      <c r="BM39" s="94"/>
      <c r="BN39" s="94"/>
      <c r="BO39" s="94"/>
      <c r="BP39" s="94"/>
      <c r="BQ39" s="94"/>
      <c r="BR39" s="94"/>
      <c r="BS39" s="94"/>
      <c r="BT39" s="94"/>
      <c r="BU39" s="94"/>
      <c r="BV39" s="94"/>
      <c r="BW39" s="94"/>
      <c r="BX39" s="94"/>
      <c r="BY39" s="94"/>
      <c r="BZ39" s="94"/>
      <c r="CA39" s="94"/>
      <c r="CB39" s="94"/>
      <c r="CC39" s="94"/>
      <c r="CD39" s="94"/>
      <c r="CE39" s="94"/>
      <c r="CF39" s="94"/>
      <c r="CG39" s="94"/>
      <c r="CH39" s="94"/>
      <c r="CI39" s="94"/>
      <c r="CJ39" s="94"/>
      <c r="CK39" s="94"/>
      <c r="CL39" s="94"/>
      <c r="CM39" s="94"/>
      <c r="CN39" s="94"/>
      <c r="CO39" s="94"/>
      <c r="CP39" s="94"/>
      <c r="CQ39" s="94"/>
      <c r="CR39" s="94"/>
      <c r="CS39" s="94"/>
      <c r="CT39" s="94"/>
      <c r="CU39" s="94"/>
      <c r="CV39" s="94"/>
      <c r="CW39" s="94"/>
    </row>
    <row r="40" spans="1:101" s="35" customFormat="1" ht="17.5">
      <c r="A40" s="95"/>
      <c r="B40" s="107"/>
      <c r="C40" s="105"/>
      <c r="D40" s="96"/>
      <c r="E40" s="108"/>
      <c r="F40" s="108"/>
      <c r="G40" s="97"/>
      <c r="H40" s="109"/>
      <c r="I40" s="97"/>
      <c r="J40" s="98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4"/>
      <c r="BD40" s="94"/>
      <c r="BE40" s="94"/>
      <c r="BF40" s="94"/>
      <c r="BG40" s="94"/>
      <c r="BH40" s="94"/>
      <c r="BI40" s="94"/>
      <c r="BJ40" s="94"/>
      <c r="BK40" s="94"/>
      <c r="BL40" s="94"/>
      <c r="BM40" s="94"/>
      <c r="BN40" s="94"/>
      <c r="BO40" s="94"/>
      <c r="BP40" s="94"/>
      <c r="BQ40" s="94"/>
      <c r="BR40" s="94"/>
      <c r="BS40" s="94"/>
      <c r="BT40" s="94"/>
      <c r="BU40" s="94"/>
      <c r="BV40" s="94"/>
      <c r="BW40" s="94"/>
      <c r="BX40" s="94"/>
      <c r="BY40" s="94"/>
      <c r="BZ40" s="94"/>
      <c r="CA40" s="94"/>
      <c r="CB40" s="94"/>
      <c r="CC40" s="94"/>
      <c r="CD40" s="94"/>
      <c r="CE40" s="94"/>
      <c r="CF40" s="94"/>
      <c r="CG40" s="94"/>
      <c r="CH40" s="94"/>
      <c r="CI40" s="94"/>
      <c r="CJ40" s="94"/>
      <c r="CK40" s="94"/>
      <c r="CL40" s="94"/>
      <c r="CM40" s="94"/>
      <c r="CN40" s="94"/>
      <c r="CO40" s="94"/>
      <c r="CP40" s="94"/>
      <c r="CQ40" s="94"/>
      <c r="CR40" s="94"/>
      <c r="CS40" s="94"/>
      <c r="CT40" s="94"/>
      <c r="CU40" s="94"/>
      <c r="CV40" s="94"/>
      <c r="CW40" s="94"/>
    </row>
    <row r="41" spans="1:101" s="35" customFormat="1" ht="17.5">
      <c r="A41" s="99"/>
      <c r="B41" s="105"/>
      <c r="C41" s="105"/>
      <c r="D41" s="96"/>
      <c r="E41" s="108"/>
      <c r="F41" s="108"/>
      <c r="G41" s="97"/>
      <c r="H41" s="109"/>
      <c r="I41" s="97"/>
      <c r="J41" s="98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  <c r="AZ41" s="94"/>
      <c r="BA41" s="94"/>
      <c r="BB41" s="94"/>
      <c r="BC41" s="94"/>
      <c r="BD41" s="94"/>
      <c r="BE41" s="94"/>
      <c r="BF41" s="94"/>
      <c r="BG41" s="94"/>
      <c r="BH41" s="94"/>
      <c r="BI41" s="94"/>
      <c r="BJ41" s="94"/>
      <c r="BK41" s="94"/>
      <c r="BL41" s="94"/>
      <c r="BM41" s="94"/>
      <c r="BN41" s="94"/>
      <c r="BO41" s="94"/>
      <c r="BP41" s="94"/>
      <c r="BQ41" s="94"/>
      <c r="BR41" s="94"/>
      <c r="BS41" s="94"/>
      <c r="BT41" s="94"/>
      <c r="BU41" s="94"/>
      <c r="BV41" s="94"/>
      <c r="BW41" s="94"/>
      <c r="BX41" s="94"/>
      <c r="BY41" s="94"/>
      <c r="BZ41" s="94"/>
      <c r="CA41" s="94"/>
      <c r="CB41" s="94"/>
      <c r="CC41" s="94"/>
      <c r="CD41" s="94"/>
      <c r="CE41" s="94"/>
      <c r="CF41" s="94"/>
      <c r="CG41" s="94"/>
      <c r="CH41" s="94"/>
      <c r="CI41" s="94"/>
      <c r="CJ41" s="94"/>
      <c r="CK41" s="94"/>
      <c r="CL41" s="94"/>
      <c r="CM41" s="94"/>
      <c r="CN41" s="94"/>
      <c r="CO41" s="94"/>
      <c r="CP41" s="94"/>
      <c r="CQ41" s="94"/>
      <c r="CR41" s="94"/>
      <c r="CS41" s="94"/>
      <c r="CT41" s="94"/>
      <c r="CU41" s="94"/>
      <c r="CV41" s="94"/>
      <c r="CW41" s="94"/>
    </row>
    <row r="42" spans="1:101" s="35" customFormat="1" ht="17.5">
      <c r="A42" s="99"/>
      <c r="B42" s="110"/>
      <c r="C42" s="105"/>
      <c r="D42" s="96"/>
      <c r="E42" s="108"/>
      <c r="F42" s="108"/>
      <c r="G42" s="97"/>
      <c r="H42" s="109"/>
      <c r="I42" s="97"/>
      <c r="J42" s="98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  <c r="AK42" s="94"/>
      <c r="AL42" s="94"/>
      <c r="AM42" s="94"/>
      <c r="AN42" s="94"/>
      <c r="AO42" s="94"/>
      <c r="AP42" s="94"/>
      <c r="AQ42" s="94"/>
      <c r="AR42" s="94"/>
      <c r="AS42" s="94"/>
      <c r="AT42" s="94"/>
      <c r="AU42" s="94"/>
      <c r="AV42" s="94"/>
      <c r="AW42" s="94"/>
      <c r="AX42" s="94"/>
      <c r="AY42" s="94"/>
      <c r="AZ42" s="94"/>
      <c r="BA42" s="94"/>
      <c r="BB42" s="94"/>
      <c r="BC42" s="94"/>
      <c r="BD42" s="94"/>
      <c r="BE42" s="94"/>
      <c r="BF42" s="94"/>
      <c r="BG42" s="94"/>
      <c r="BH42" s="94"/>
      <c r="BI42" s="94"/>
      <c r="BJ42" s="94"/>
      <c r="BK42" s="94"/>
      <c r="BL42" s="94"/>
      <c r="BM42" s="94"/>
      <c r="BN42" s="94"/>
      <c r="BO42" s="94"/>
      <c r="BP42" s="94"/>
      <c r="BQ42" s="94"/>
      <c r="BR42" s="94"/>
      <c r="BS42" s="94"/>
      <c r="BT42" s="94"/>
      <c r="BU42" s="94"/>
      <c r="BV42" s="94"/>
      <c r="BW42" s="94"/>
      <c r="BX42" s="94"/>
      <c r="BY42" s="94"/>
      <c r="BZ42" s="94"/>
      <c r="CA42" s="94"/>
      <c r="CB42" s="94"/>
      <c r="CC42" s="94"/>
      <c r="CD42" s="94"/>
      <c r="CE42" s="94"/>
      <c r="CF42" s="94"/>
      <c r="CG42" s="94"/>
      <c r="CH42" s="94"/>
      <c r="CI42" s="94"/>
      <c r="CJ42" s="94"/>
      <c r="CK42" s="94"/>
      <c r="CL42" s="94"/>
      <c r="CM42" s="94"/>
      <c r="CN42" s="94"/>
      <c r="CO42" s="94"/>
      <c r="CP42" s="94"/>
      <c r="CQ42" s="94"/>
      <c r="CR42" s="94"/>
      <c r="CS42" s="94"/>
      <c r="CT42" s="94"/>
      <c r="CU42" s="94"/>
      <c r="CV42" s="94"/>
      <c r="CW42" s="94"/>
    </row>
    <row r="43" spans="1:101" s="35" customFormat="1" ht="17.5">
      <c r="A43" s="99"/>
      <c r="B43" s="110"/>
      <c r="C43" s="105"/>
      <c r="D43" s="96"/>
      <c r="E43" s="108"/>
      <c r="F43" s="108"/>
      <c r="G43" s="97"/>
      <c r="H43" s="109"/>
      <c r="I43" s="97"/>
      <c r="J43" s="98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4"/>
      <c r="AK43" s="94"/>
      <c r="AL43" s="94"/>
      <c r="AM43" s="94"/>
      <c r="AN43" s="94"/>
      <c r="AO43" s="94"/>
      <c r="AP43" s="94"/>
      <c r="AQ43" s="94"/>
      <c r="AR43" s="94"/>
      <c r="AS43" s="94"/>
      <c r="AT43" s="94"/>
      <c r="AU43" s="94"/>
      <c r="AV43" s="94"/>
      <c r="AW43" s="94"/>
      <c r="AX43" s="94"/>
      <c r="AY43" s="94"/>
      <c r="AZ43" s="94"/>
      <c r="BA43" s="94"/>
      <c r="BB43" s="94"/>
      <c r="BC43" s="94"/>
      <c r="BD43" s="94"/>
      <c r="BE43" s="94"/>
      <c r="BF43" s="94"/>
      <c r="BG43" s="94"/>
      <c r="BH43" s="94"/>
      <c r="BI43" s="94"/>
      <c r="BJ43" s="94"/>
      <c r="BK43" s="94"/>
      <c r="BL43" s="94"/>
      <c r="BM43" s="94"/>
      <c r="BN43" s="94"/>
      <c r="BO43" s="94"/>
      <c r="BP43" s="94"/>
      <c r="BQ43" s="94"/>
      <c r="BR43" s="94"/>
      <c r="BS43" s="94"/>
      <c r="BT43" s="94"/>
      <c r="BU43" s="94"/>
      <c r="BV43" s="94"/>
      <c r="BW43" s="94"/>
      <c r="BX43" s="94"/>
      <c r="BY43" s="94"/>
      <c r="BZ43" s="94"/>
      <c r="CA43" s="94"/>
      <c r="CB43" s="94"/>
      <c r="CC43" s="94"/>
      <c r="CD43" s="94"/>
      <c r="CE43" s="94"/>
      <c r="CF43" s="94"/>
      <c r="CG43" s="94"/>
      <c r="CH43" s="94"/>
      <c r="CI43" s="94"/>
      <c r="CJ43" s="94"/>
      <c r="CK43" s="94"/>
      <c r="CL43" s="94"/>
      <c r="CM43" s="94"/>
      <c r="CN43" s="94"/>
      <c r="CO43" s="94"/>
      <c r="CP43" s="94"/>
      <c r="CQ43" s="94"/>
      <c r="CR43" s="94"/>
      <c r="CS43" s="94"/>
      <c r="CT43" s="94"/>
      <c r="CU43" s="94"/>
      <c r="CV43" s="94"/>
      <c r="CW43" s="94"/>
    </row>
    <row r="44" spans="1:101" s="10" customFormat="1">
      <c r="A44" s="9"/>
      <c r="D44" s="9"/>
    </row>
    <row r="45" spans="1:101">
      <c r="CQ45" s="1"/>
      <c r="CR45" s="1"/>
      <c r="CS45" s="1"/>
      <c r="CT45" s="1"/>
      <c r="CU45" s="1"/>
      <c r="CV45" s="1"/>
      <c r="CW45" s="1"/>
    </row>
    <row r="46" spans="1:101">
      <c r="CQ46" s="1"/>
      <c r="CR46" s="1"/>
      <c r="CS46" s="1"/>
      <c r="CT46" s="1"/>
      <c r="CU46" s="1"/>
      <c r="CV46" s="1"/>
      <c r="CW46" s="1"/>
    </row>
    <row r="47" spans="1:101">
      <c r="CQ47" s="1"/>
      <c r="CR47" s="1"/>
      <c r="CS47" s="1"/>
      <c r="CT47" s="1"/>
      <c r="CU47" s="1"/>
      <c r="CV47" s="1"/>
      <c r="CW47" s="1"/>
    </row>
    <row r="48" spans="1:101">
      <c r="CQ48" s="1"/>
      <c r="CR48" s="1"/>
      <c r="CS48" s="1"/>
      <c r="CT48" s="1"/>
      <c r="CU48" s="1"/>
      <c r="CV48" s="1"/>
      <c r="CW48" s="1"/>
    </row>
    <row r="49" spans="95:101">
      <c r="CQ49" s="1"/>
      <c r="CR49" s="1"/>
      <c r="CS49" s="1"/>
      <c r="CT49" s="1"/>
      <c r="CU49" s="1"/>
      <c r="CV49" s="1"/>
      <c r="CW49" s="1"/>
    </row>
    <row r="50" spans="95:101">
      <c r="CQ50" s="1"/>
      <c r="CR50" s="1"/>
      <c r="CS50" s="1"/>
      <c r="CT50" s="1"/>
      <c r="CU50" s="1"/>
      <c r="CV50" s="1"/>
      <c r="CW50" s="1"/>
    </row>
    <row r="51" spans="95:101">
      <c r="CQ51" s="1"/>
      <c r="CR51" s="1"/>
      <c r="CS51" s="1"/>
      <c r="CT51" s="1"/>
      <c r="CU51" s="1"/>
      <c r="CV51" s="1"/>
      <c r="CW51" s="1"/>
    </row>
    <row r="52" spans="95:101">
      <c r="CQ52" s="1"/>
      <c r="CR52" s="1"/>
      <c r="CS52" s="1"/>
      <c r="CT52" s="1"/>
      <c r="CU52" s="1"/>
      <c r="CV52" s="1"/>
      <c r="CW52" s="1"/>
    </row>
    <row r="53" spans="95:101">
      <c r="CQ53" s="1"/>
      <c r="CR53" s="1"/>
      <c r="CS53" s="1"/>
      <c r="CT53" s="1"/>
      <c r="CU53" s="1"/>
      <c r="CV53" s="1"/>
      <c r="CW53" s="1"/>
    </row>
    <row r="54" spans="95:101">
      <c r="CQ54" s="1"/>
      <c r="CR54" s="1"/>
      <c r="CS54" s="1"/>
      <c r="CT54" s="1"/>
      <c r="CU54" s="1"/>
      <c r="CV54" s="1"/>
      <c r="CW54" s="1"/>
    </row>
    <row r="55" spans="95:101">
      <c r="CQ55" s="1"/>
      <c r="CR55" s="1"/>
      <c r="CS55" s="1"/>
      <c r="CT55" s="1"/>
      <c r="CU55" s="1"/>
      <c r="CV55" s="1"/>
      <c r="CW55" s="1"/>
    </row>
    <row r="56" spans="95:101">
      <c r="CQ56" s="1"/>
      <c r="CR56" s="1"/>
      <c r="CS56" s="1"/>
      <c r="CT56" s="1"/>
      <c r="CU56" s="1"/>
      <c r="CV56" s="1"/>
      <c r="CW56" s="1"/>
    </row>
    <row r="57" spans="95:101">
      <c r="CQ57" s="1"/>
      <c r="CR57" s="1"/>
      <c r="CS57" s="1"/>
      <c r="CT57" s="1"/>
      <c r="CU57" s="1"/>
      <c r="CV57" s="1"/>
      <c r="CW57" s="1"/>
    </row>
    <row r="58" spans="95:101">
      <c r="CQ58" s="1"/>
      <c r="CR58" s="1"/>
      <c r="CS58" s="1"/>
      <c r="CT58" s="1"/>
      <c r="CU58" s="1"/>
      <c r="CV58" s="1"/>
      <c r="CW58" s="1"/>
    </row>
    <row r="59" spans="95:101">
      <c r="CQ59" s="1"/>
      <c r="CR59" s="1"/>
      <c r="CS59" s="1"/>
      <c r="CT59" s="1"/>
      <c r="CU59" s="1"/>
      <c r="CV59" s="1"/>
      <c r="CW59" s="1"/>
    </row>
    <row r="60" spans="95:101">
      <c r="CQ60" s="1"/>
      <c r="CR60" s="1"/>
      <c r="CS60" s="1"/>
      <c r="CT60" s="1"/>
      <c r="CU60" s="1"/>
      <c r="CV60" s="1"/>
      <c r="CW60" s="1"/>
    </row>
    <row r="61" spans="95:101">
      <c r="CQ61" s="1"/>
      <c r="CR61" s="1"/>
      <c r="CS61" s="1"/>
      <c r="CT61" s="1"/>
      <c r="CU61" s="1"/>
      <c r="CV61" s="1"/>
      <c r="CW61" s="1"/>
    </row>
    <row r="62" spans="95:101">
      <c r="CQ62" s="1"/>
      <c r="CR62" s="1"/>
      <c r="CS62" s="1"/>
      <c r="CT62" s="1"/>
      <c r="CU62" s="1"/>
      <c r="CV62" s="1"/>
      <c r="CW62" s="1"/>
    </row>
    <row r="63" spans="95:101">
      <c r="CQ63" s="1"/>
      <c r="CR63" s="1"/>
      <c r="CS63" s="1"/>
      <c r="CT63" s="1"/>
      <c r="CU63" s="1"/>
      <c r="CV63" s="1"/>
      <c r="CW63" s="1"/>
    </row>
    <row r="64" spans="95:101">
      <c r="CQ64" s="1"/>
      <c r="CR64" s="1"/>
      <c r="CS64" s="1"/>
      <c r="CT64" s="1"/>
      <c r="CU64" s="1"/>
      <c r="CV64" s="1"/>
      <c r="CW64" s="1"/>
    </row>
    <row r="65" spans="95:101">
      <c r="CQ65" s="1"/>
      <c r="CR65" s="1"/>
      <c r="CS65" s="1"/>
      <c r="CT65" s="1"/>
      <c r="CU65" s="1"/>
      <c r="CV65" s="1"/>
      <c r="CW65" s="1"/>
    </row>
    <row r="66" spans="95:101">
      <c r="CQ66" s="1"/>
      <c r="CR66" s="1"/>
      <c r="CS66" s="1"/>
      <c r="CT66" s="1"/>
      <c r="CU66" s="1"/>
      <c r="CV66" s="1"/>
      <c r="CW66" s="1"/>
    </row>
    <row r="67" spans="95:101">
      <c r="CQ67" s="1"/>
      <c r="CR67" s="1"/>
      <c r="CS67" s="1"/>
      <c r="CT67" s="1"/>
      <c r="CU67" s="1"/>
      <c r="CV67" s="1"/>
      <c r="CW67" s="1"/>
    </row>
    <row r="68" spans="95:101">
      <c r="CQ68" s="1"/>
      <c r="CR68" s="1"/>
      <c r="CS68" s="1"/>
      <c r="CT68" s="1"/>
      <c r="CU68" s="1"/>
      <c r="CV68" s="1"/>
      <c r="CW68" s="1"/>
    </row>
    <row r="69" spans="95:101">
      <c r="CQ69" s="1"/>
      <c r="CR69" s="1"/>
      <c r="CS69" s="1"/>
      <c r="CT69" s="1"/>
      <c r="CU69" s="1"/>
      <c r="CV69" s="1"/>
      <c r="CW69" s="1"/>
    </row>
    <row r="70" spans="95:101">
      <c r="CQ70" s="1"/>
      <c r="CR70" s="1"/>
      <c r="CS70" s="1"/>
      <c r="CT70" s="1"/>
      <c r="CU70" s="1"/>
      <c r="CV70" s="1"/>
      <c r="CW70" s="1"/>
    </row>
    <row r="71" spans="95:101">
      <c r="CQ71" s="1"/>
      <c r="CR71" s="1"/>
      <c r="CS71" s="1"/>
      <c r="CT71" s="1"/>
      <c r="CU71" s="1"/>
      <c r="CV71" s="1"/>
      <c r="CW71" s="1"/>
    </row>
    <row r="72" spans="95:101">
      <c r="CQ72" s="1"/>
      <c r="CR72" s="1"/>
      <c r="CS72" s="1"/>
      <c r="CT72" s="1"/>
      <c r="CU72" s="1"/>
      <c r="CV72" s="1"/>
      <c r="CW72" s="1"/>
    </row>
    <row r="73" spans="95:101">
      <c r="CQ73" s="1"/>
      <c r="CR73" s="1"/>
      <c r="CS73" s="1"/>
      <c r="CT73" s="1"/>
      <c r="CU73" s="1"/>
      <c r="CV73" s="1"/>
      <c r="CW73" s="1"/>
    </row>
    <row r="74" spans="95:101">
      <c r="CQ74" s="1"/>
      <c r="CR74" s="1"/>
      <c r="CS74" s="1"/>
      <c r="CT74" s="1"/>
      <c r="CU74" s="1"/>
      <c r="CV74" s="1"/>
      <c r="CW74" s="1"/>
    </row>
    <row r="75" spans="95:101">
      <c r="CQ75" s="1"/>
      <c r="CR75" s="1"/>
      <c r="CS75" s="1"/>
      <c r="CT75" s="1"/>
      <c r="CU75" s="1"/>
      <c r="CV75" s="1"/>
      <c r="CW75" s="1"/>
    </row>
    <row r="76" spans="95:101">
      <c r="CQ76" s="1"/>
      <c r="CR76" s="1"/>
      <c r="CS76" s="1"/>
      <c r="CT76" s="1"/>
      <c r="CU76" s="1"/>
      <c r="CV76" s="1"/>
      <c r="CW76" s="1"/>
    </row>
    <row r="77" spans="95:101">
      <c r="CQ77" s="1"/>
      <c r="CR77" s="1"/>
      <c r="CS77" s="1"/>
      <c r="CT77" s="1"/>
      <c r="CU77" s="1"/>
      <c r="CV77" s="1"/>
      <c r="CW77" s="1"/>
    </row>
    <row r="78" spans="95:101">
      <c r="CQ78" s="1"/>
      <c r="CR78" s="1"/>
      <c r="CS78" s="1"/>
      <c r="CT78" s="1"/>
      <c r="CU78" s="1"/>
      <c r="CV78" s="1"/>
      <c r="CW78" s="1"/>
    </row>
    <row r="79" spans="95:101">
      <c r="CQ79" s="1"/>
      <c r="CR79" s="1"/>
      <c r="CS79" s="1"/>
      <c r="CT79" s="1"/>
      <c r="CU79" s="1"/>
      <c r="CV79" s="1"/>
      <c r="CW79" s="1"/>
    </row>
    <row r="80" spans="95:101">
      <c r="CQ80" s="1"/>
      <c r="CR80" s="1"/>
      <c r="CS80" s="1"/>
      <c r="CT80" s="1"/>
      <c r="CU80" s="1"/>
      <c r="CV80" s="1"/>
      <c r="CW80" s="1"/>
    </row>
    <row r="81" spans="95:101">
      <c r="CQ81" s="1"/>
      <c r="CR81" s="1"/>
      <c r="CS81" s="1"/>
      <c r="CT81" s="1"/>
      <c r="CU81" s="1"/>
      <c r="CV81" s="1"/>
      <c r="CW81" s="1"/>
    </row>
    <row r="82" spans="95:101">
      <c r="CQ82" s="1"/>
      <c r="CR82" s="1"/>
      <c r="CS82" s="1"/>
      <c r="CT82" s="1"/>
      <c r="CU82" s="1"/>
      <c r="CV82" s="1"/>
      <c r="CW82" s="1"/>
    </row>
    <row r="83" spans="95:101">
      <c r="CQ83" s="1"/>
      <c r="CR83" s="1"/>
      <c r="CS83" s="1"/>
      <c r="CT83" s="1"/>
      <c r="CU83" s="1"/>
      <c r="CV83" s="1"/>
      <c r="CW83" s="1"/>
    </row>
    <row r="84" spans="95:101">
      <c r="CQ84" s="1"/>
      <c r="CR84" s="1"/>
      <c r="CS84" s="1"/>
      <c r="CT84" s="1"/>
      <c r="CU84" s="1"/>
      <c r="CV84" s="1"/>
      <c r="CW84" s="1"/>
    </row>
    <row r="85" spans="95:101">
      <c r="CQ85" s="1"/>
      <c r="CR85" s="1"/>
      <c r="CS85" s="1"/>
      <c r="CT85" s="1"/>
      <c r="CU85" s="1"/>
      <c r="CV85" s="1"/>
      <c r="CW85" s="1"/>
    </row>
    <row r="86" spans="95:101">
      <c r="CQ86" s="1"/>
      <c r="CR86" s="1"/>
      <c r="CS86" s="1"/>
      <c r="CT86" s="1"/>
      <c r="CU86" s="1"/>
      <c r="CV86" s="1"/>
      <c r="CW86" s="1"/>
    </row>
  </sheetData>
  <sheetProtection formatCells="0" formatColumns="0" formatRows="0" insertRows="0" deleteRows="0"/>
  <mergeCells count="29">
    <mergeCell ref="AF4:AL4"/>
    <mergeCell ref="AF5:AL5"/>
    <mergeCell ref="BH4:BN4"/>
    <mergeCell ref="BH5:BN5"/>
    <mergeCell ref="AM5:AS5"/>
    <mergeCell ref="AT4:AZ4"/>
    <mergeCell ref="AT5:AZ5"/>
    <mergeCell ref="AM4:AS4"/>
    <mergeCell ref="BA4:BG4"/>
    <mergeCell ref="BA5:BG5"/>
    <mergeCell ref="K1:AE1"/>
    <mergeCell ref="C5:E5"/>
    <mergeCell ref="R4:X4"/>
    <mergeCell ref="K4:Q4"/>
    <mergeCell ref="C4:E4"/>
    <mergeCell ref="R5:X5"/>
    <mergeCell ref="K5:Q5"/>
    <mergeCell ref="Y4:AE4"/>
    <mergeCell ref="Y5:AE5"/>
    <mergeCell ref="CJ4:CP4"/>
    <mergeCell ref="CJ5:CP5"/>
    <mergeCell ref="CQ4:CW4"/>
    <mergeCell ref="CQ5:CW5"/>
    <mergeCell ref="BO4:BU4"/>
    <mergeCell ref="BO5:BU5"/>
    <mergeCell ref="BV4:CB4"/>
    <mergeCell ref="BV5:CB5"/>
    <mergeCell ref="CC4:CI4"/>
    <mergeCell ref="CC5:CI5"/>
  </mergeCells>
  <phoneticPr fontId="3" type="noConversion"/>
  <conditionalFormatting sqref="H8:H43">
    <cfRule type="dataBar" priority="38">
      <dataBar>
        <cfvo type="num" val="0"/>
        <cfvo type="num" val="1"/>
        <color theme="0" tint="-0.34998626667073579"/>
      </dataBar>
      <extLst xmlns:x14="http://schemas.microsoft.com/office/spreadsheetml/2009/9/main">
        <ext uri="{B025F937-C7B1-47D3-B67F-A62EFF666E3E}">
          <x14:id>{0A58A75E-4698-465A-8593-F06B91A3A900}</x14:id>
        </ext>
      </extLst>
    </cfRule>
  </conditionalFormatting>
  <conditionalFormatting sqref="K6:BN7">
    <cfRule type="expression" dxfId="39" priority="81">
      <formula>K$6=TODAY()</formula>
    </cfRule>
  </conditionalFormatting>
  <conditionalFormatting sqref="K6:CW43">
    <cfRule type="expression" dxfId="38" priority="44">
      <formula>K$6=TODAY()</formula>
    </cfRule>
  </conditionalFormatting>
  <conditionalFormatting sqref="BO6:BU7">
    <cfRule type="expression" dxfId="37" priority="36">
      <formula>BO$6=TODAY()</formula>
    </cfRule>
  </conditionalFormatting>
  <conditionalFormatting sqref="BO8:BU43">
    <cfRule type="expression" dxfId="36" priority="34">
      <formula>AND($E8&lt;=BO$6,ROUNDDOWN(($F8-$E8+1)*$H8,0)+$E8-1&gt;=BO$6)</formula>
    </cfRule>
    <cfRule type="expression" dxfId="35" priority="35">
      <formula>AND(NOT(ISBLANK($E8)),$E8&lt;=BO$6,$F8&gt;=BO$6)</formula>
    </cfRule>
  </conditionalFormatting>
  <conditionalFormatting sqref="BO6:BU43">
    <cfRule type="expression" dxfId="34" priority="33">
      <formula>BO$6=TODAY()</formula>
    </cfRule>
  </conditionalFormatting>
  <conditionalFormatting sqref="BV6:CB7">
    <cfRule type="expression" dxfId="33" priority="32">
      <formula>BV$6=TODAY()</formula>
    </cfRule>
  </conditionalFormatting>
  <conditionalFormatting sqref="BV8:CB43">
    <cfRule type="expression" dxfId="32" priority="30">
      <formula>AND($E8&lt;=BV$6,ROUNDDOWN(($F8-$E8+1)*$H8,0)+$E8-1&gt;=BV$6)</formula>
    </cfRule>
    <cfRule type="expression" dxfId="31" priority="31">
      <formula>AND(NOT(ISBLANK($E8)),$E8&lt;=BV$6,$F8&gt;=BV$6)</formula>
    </cfRule>
  </conditionalFormatting>
  <conditionalFormatting sqref="BV6:CB43">
    <cfRule type="expression" dxfId="30" priority="29">
      <formula>BV$6=TODAY()</formula>
    </cfRule>
  </conditionalFormatting>
  <conditionalFormatting sqref="CC6:CI7">
    <cfRule type="expression" dxfId="29" priority="28">
      <formula>CC$6=TODAY()</formula>
    </cfRule>
  </conditionalFormatting>
  <conditionalFormatting sqref="CC8:CI43">
    <cfRule type="expression" dxfId="28" priority="26">
      <formula>AND($E8&lt;=CC$6,ROUNDDOWN(($F8-$E8+1)*$H8,0)+$E8-1&gt;=CC$6)</formula>
    </cfRule>
    <cfRule type="expression" dxfId="27" priority="27">
      <formula>AND(NOT(ISBLANK($E8)),$E8&lt;=CC$6,$F8&gt;=CC$6)</formula>
    </cfRule>
  </conditionalFormatting>
  <conditionalFormatting sqref="CC6:CI43">
    <cfRule type="expression" dxfId="26" priority="25">
      <formula>CC$6=TODAY()</formula>
    </cfRule>
  </conditionalFormatting>
  <conditionalFormatting sqref="CJ6:CP7">
    <cfRule type="expression" dxfId="25" priority="24">
      <formula>CJ$6=TODAY()</formula>
    </cfRule>
  </conditionalFormatting>
  <conditionalFormatting sqref="CJ8:CP43">
    <cfRule type="expression" dxfId="24" priority="22">
      <formula>AND($E8&lt;=CJ$6,ROUNDDOWN(($F8-$E8+1)*$H8,0)+$E8-1&gt;=CJ$6)</formula>
    </cfRule>
    <cfRule type="expression" dxfId="23" priority="23">
      <formula>AND(NOT(ISBLANK($E8)),$E8&lt;=CJ$6,$F8&gt;=CJ$6)</formula>
    </cfRule>
  </conditionalFormatting>
  <conditionalFormatting sqref="CJ6:CP43">
    <cfRule type="expression" dxfId="22" priority="21">
      <formula>CJ$6=TODAY()</formula>
    </cfRule>
  </conditionalFormatting>
  <conditionalFormatting sqref="BO6:BU7">
    <cfRule type="expression" dxfId="21" priority="20">
      <formula>BO$6=TODAY()</formula>
    </cfRule>
  </conditionalFormatting>
  <conditionalFormatting sqref="BO8:BU43">
    <cfRule type="expression" dxfId="20" priority="18">
      <formula>AND($E8&lt;=BO$6,ROUNDDOWN(($F8-$E8+1)*$H8,0)+$E8-1&gt;=BO$6)</formula>
    </cfRule>
    <cfRule type="expression" dxfId="19" priority="19">
      <formula>AND(NOT(ISBLANK($E8)),$E8&lt;=BO$6,$F8&gt;=BO$6)</formula>
    </cfRule>
  </conditionalFormatting>
  <conditionalFormatting sqref="BO6:BU43">
    <cfRule type="expression" dxfId="18" priority="17">
      <formula>BO$6=TODAY()</formula>
    </cfRule>
  </conditionalFormatting>
  <conditionalFormatting sqref="BV6:CB7">
    <cfRule type="expression" dxfId="17" priority="16">
      <formula>BV$6=TODAY()</formula>
    </cfRule>
  </conditionalFormatting>
  <conditionalFormatting sqref="BV8:CB43">
    <cfRule type="expression" dxfId="16" priority="14">
      <formula>AND($E8&lt;=BV$6,ROUNDDOWN(($F8-$E8+1)*$H8,0)+$E8-1&gt;=BV$6)</formula>
    </cfRule>
    <cfRule type="expression" dxfId="15" priority="15">
      <formula>AND(NOT(ISBLANK($E8)),$E8&lt;=BV$6,$F8&gt;=BV$6)</formula>
    </cfRule>
  </conditionalFormatting>
  <conditionalFormatting sqref="BV6:CB43">
    <cfRule type="expression" dxfId="14" priority="13">
      <formula>BV$6=TODAY()</formula>
    </cfRule>
  </conditionalFormatting>
  <conditionalFormatting sqref="CC6:CI7">
    <cfRule type="expression" dxfId="13" priority="12">
      <formula>CC$6=TODAY()</formula>
    </cfRule>
  </conditionalFormatting>
  <conditionalFormatting sqref="CC8:CI43">
    <cfRule type="expression" dxfId="12" priority="10">
      <formula>AND($E8&lt;=CC$6,ROUNDDOWN(($F8-$E8+1)*$H8,0)+$E8-1&gt;=CC$6)</formula>
    </cfRule>
    <cfRule type="expression" dxfId="11" priority="11">
      <formula>AND(NOT(ISBLANK($E8)),$E8&lt;=CC$6,$F8&gt;=CC$6)</formula>
    </cfRule>
  </conditionalFormatting>
  <conditionalFormatting sqref="CC6:CI43">
    <cfRule type="expression" dxfId="10" priority="9">
      <formula>CC$6=TODAY()</formula>
    </cfRule>
  </conditionalFormatting>
  <conditionalFormatting sqref="CJ6:CP7">
    <cfRule type="expression" dxfId="9" priority="8">
      <formula>CJ$6=TODAY()</formula>
    </cfRule>
  </conditionalFormatting>
  <conditionalFormatting sqref="CJ8:CP43">
    <cfRule type="expression" dxfId="8" priority="6">
      <formula>AND($E8&lt;=CJ$6,ROUNDDOWN(($F8-$E8+1)*$H8,0)+$E8-1&gt;=CJ$6)</formula>
    </cfRule>
    <cfRule type="expression" dxfId="7" priority="7">
      <formula>AND(NOT(ISBLANK($E8)),$E8&lt;=CJ$6,$F8&gt;=CJ$6)</formula>
    </cfRule>
  </conditionalFormatting>
  <conditionalFormatting sqref="CJ6:CP43">
    <cfRule type="expression" dxfId="6" priority="5">
      <formula>CJ$6=TODAY()</formula>
    </cfRule>
  </conditionalFormatting>
  <conditionalFormatting sqref="CQ6:CW7">
    <cfRule type="expression" dxfId="5" priority="4">
      <formula>CQ$6=TODAY()</formula>
    </cfRule>
  </conditionalFormatting>
  <conditionalFormatting sqref="CQ8:CW43">
    <cfRule type="expression" dxfId="4" priority="2">
      <formula>AND($E8&lt;=CQ$6,ROUNDDOWN(($F8-$E8+1)*$H8,0)+$E8-1&gt;=CQ$6)</formula>
    </cfRule>
    <cfRule type="expression" dxfId="3" priority="3">
      <formula>AND(NOT(ISBLANK($E8)),$E8&lt;=CQ$6,$F8&gt;=CQ$6)</formula>
    </cfRule>
  </conditionalFormatting>
  <conditionalFormatting sqref="CQ6:CW43">
    <cfRule type="expression" dxfId="2" priority="1">
      <formula>CQ$6=TODAY()</formula>
    </cfRule>
  </conditionalFormatting>
  <conditionalFormatting sqref="K8:CW43">
    <cfRule type="expression" dxfId="1" priority="84">
      <formula>AND($E8&lt;=K$6,ROUNDDOWN(($F8-$E8+1)*$H8,0)+$E8-1&gt;=K$6)</formula>
    </cfRule>
    <cfRule type="expression" dxfId="0" priority="85">
      <formula>AND(NOT(ISBLANK($E8)),$E8&lt;=K$6,$F8&gt;=K$6)</formula>
    </cfRule>
  </conditionalFormatting>
  <dataValidations count="1">
    <dataValidation allowBlank="1" showInputMessage="1" promptTitle="Display Week" prompt="Enter the week number to display first in the Gantt Chart. The weeks are numbered starting from the week containing the Project Start Date." sqref="H4"/>
  </dataValidations>
  <pageMargins left="0.25" right="0.25" top="0.5" bottom="0.5" header="0.5" footer="0.25"/>
  <pageSetup scale="44" fitToHeight="0" orientation="landscape" r:id="rId1"/>
  <headerFooter alignWithMargins="0"/>
  <ignoredErrors>
    <ignoredError sqref="A36:B37 B31 B32:B34 B25:B28 B19:B22 G13:H13 G12 G16 G14 E18 E24 E30 E36:H37 G15 G18:H18 G24:H24 G30:H34 H22 H20 H21 H25:H28" unlockedFormula="1"/>
    <ignoredError sqref="A30 A24 A18" formula="1"/>
  </ignoredErrors>
  <drawing r:id="rId2"/>
  <legacyDrawing r:id="rId3"/>
  <extLst xmlns:x14="http://schemas.microsoft.com/office/spreadsheetml/2009/9/main">
    <ext uri="{78C0D931-6437-407d-A8EE-F0AAD7539E65}">
      <x14:conditionalFormattings>
        <x14:conditionalFormatting xmlns:xm="http://schemas.microsoft.com/office/excel/2006/main">
          <x14:cfRule type="dataBar" id="{0A58A75E-4698-465A-8593-F06B91A3A90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H8:H43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3</vt:i4>
      </vt:variant>
    </vt:vector>
  </HeadingPairs>
  <TitlesOfParts>
    <vt:vector size="4" baseType="lpstr">
      <vt:lpstr>Tidsplan</vt:lpstr>
      <vt:lpstr>Tidsplan!prevWBS</vt:lpstr>
      <vt:lpstr>Tidsplan!Udskriftsområde</vt:lpstr>
      <vt:lpstr>Tidsplan!Udskriftstitler</vt:lpstr>
    </vt:vector>
  </TitlesOfParts>
  <Company>Vertex42 LLC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Gantt Chart Template</dc:title>
  <dc:creator>Vertex42.com</dc:creator>
  <dc:description>(c) 2006-2018 Vertex42 LLC. All Rights Reserved.</dc:description>
  <cp:lastModifiedBy>Mosegaard</cp:lastModifiedBy>
  <cp:lastPrinted>2019-04-16T17:22:20Z</cp:lastPrinted>
  <dcterms:created xsi:type="dcterms:W3CDTF">2010-06-09T16:05:03Z</dcterms:created>
  <dcterms:modified xsi:type="dcterms:W3CDTF">2019-04-16T19:03:33Z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2018 Vertex42 LLC</vt:lpwstr>
  </property>
  <property fmtid="{D5CDD505-2E9C-101B-9397-08002B2CF9AE}" pid="3" name="Version">
    <vt:lpwstr>3.1.0</vt:lpwstr>
  </property>
  <property fmtid="{D5CDD505-2E9C-101B-9397-08002B2CF9AE}" pid="4" name="Source">
    <vt:lpwstr>https://www.vertex42.com/ExcelTemplates/excel-gantt-chart.html</vt:lpwstr>
  </property>
</Properties>
</file>