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2728" windowHeight="11796" activeTab="4"/>
  </bookViews>
  <sheets>
    <sheet name="21-02 til 20-03-17" sheetId="1" r:id="rId1"/>
    <sheet name="Gunnars seddel" sheetId="2" r:id="rId2"/>
    <sheet name="K-fradrag 21-02-17 til 20-03-17" sheetId="3" r:id="rId3"/>
    <sheet name="Timer" sheetId="5" r:id="rId4"/>
    <sheet name="km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5" l="1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7" i="5"/>
  <c r="O6" i="5"/>
  <c r="L6" i="6"/>
  <c r="B8" i="6"/>
  <c r="B9" i="6"/>
  <c r="B10" i="6"/>
  <c r="B11" i="6"/>
  <c r="B12" i="6"/>
  <c r="B13" i="6"/>
  <c r="B14" i="6"/>
  <c r="B15" i="6"/>
  <c r="C15" i="6" s="1"/>
  <c r="D15" i="6" s="1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C146" i="6" s="1"/>
  <c r="D146" i="6" s="1"/>
  <c r="B147" i="6"/>
  <c r="B148" i="6"/>
  <c r="B149" i="6"/>
  <c r="B150" i="6"/>
  <c r="B151" i="6"/>
  <c r="B152" i="6"/>
  <c r="B153" i="6"/>
  <c r="B154" i="6"/>
  <c r="C154" i="6" s="1"/>
  <c r="D154" i="6" s="1"/>
  <c r="B155" i="6"/>
  <c r="B156" i="6"/>
  <c r="B157" i="6"/>
  <c r="B158" i="6"/>
  <c r="B159" i="6"/>
  <c r="B160" i="6"/>
  <c r="B161" i="6"/>
  <c r="B162" i="6"/>
  <c r="C162" i="6" s="1"/>
  <c r="D162" i="6" s="1"/>
  <c r="B163" i="6"/>
  <c r="B164" i="6"/>
  <c r="B165" i="6"/>
  <c r="B166" i="6"/>
  <c r="C166" i="6" s="1"/>
  <c r="D166" i="6" s="1"/>
  <c r="B167" i="6"/>
  <c r="B168" i="6"/>
  <c r="B169" i="6"/>
  <c r="B170" i="6"/>
  <c r="C170" i="6" s="1"/>
  <c r="D170" i="6" s="1"/>
  <c r="B171" i="6"/>
  <c r="B172" i="6"/>
  <c r="B173" i="6"/>
  <c r="B174" i="6"/>
  <c r="B175" i="6"/>
  <c r="B176" i="6"/>
  <c r="B177" i="6"/>
  <c r="B178" i="6"/>
  <c r="C178" i="6" s="1"/>
  <c r="D178" i="6" s="1"/>
  <c r="B179" i="6"/>
  <c r="B180" i="6"/>
  <c r="B181" i="6"/>
  <c r="B182" i="6"/>
  <c r="B183" i="6"/>
  <c r="B184" i="6"/>
  <c r="B185" i="6"/>
  <c r="B186" i="6"/>
  <c r="C186" i="6" s="1"/>
  <c r="D186" i="6" s="1"/>
  <c r="B187" i="6"/>
  <c r="B188" i="6"/>
  <c r="B189" i="6"/>
  <c r="B190" i="6"/>
  <c r="B191" i="6"/>
  <c r="B192" i="6"/>
  <c r="B193" i="6"/>
  <c r="B194" i="6"/>
  <c r="C194" i="6" s="1"/>
  <c r="D194" i="6" s="1"/>
  <c r="B195" i="6"/>
  <c r="B196" i="6"/>
  <c r="B197" i="6"/>
  <c r="B198" i="6"/>
  <c r="C198" i="6" s="1"/>
  <c r="D198" i="6" s="1"/>
  <c r="B199" i="6"/>
  <c r="B200" i="6"/>
  <c r="B201" i="6"/>
  <c r="B202" i="6"/>
  <c r="C202" i="6" s="1"/>
  <c r="D202" i="6" s="1"/>
  <c r="B203" i="6"/>
  <c r="B204" i="6"/>
  <c r="B205" i="6"/>
  <c r="B206" i="6"/>
  <c r="B207" i="6"/>
  <c r="B208" i="6"/>
  <c r="B209" i="6"/>
  <c r="B210" i="6"/>
  <c r="C210" i="6" s="1"/>
  <c r="D210" i="6" s="1"/>
  <c r="B211" i="6"/>
  <c r="B212" i="6"/>
  <c r="B213" i="6"/>
  <c r="B214" i="6"/>
  <c r="B215" i="6"/>
  <c r="B216" i="6"/>
  <c r="B217" i="6"/>
  <c r="B218" i="6"/>
  <c r="C218" i="6" s="1"/>
  <c r="D218" i="6" s="1"/>
  <c r="B219" i="6"/>
  <c r="B220" i="6"/>
  <c r="B221" i="6"/>
  <c r="B222" i="6"/>
  <c r="B223" i="6"/>
  <c r="B224" i="6"/>
  <c r="B225" i="6"/>
  <c r="B226" i="6"/>
  <c r="C226" i="6" s="1"/>
  <c r="D226" i="6" s="1"/>
  <c r="B227" i="6"/>
  <c r="B228" i="6"/>
  <c r="B229" i="6"/>
  <c r="B230" i="6"/>
  <c r="C230" i="6" s="1"/>
  <c r="D230" i="6" s="1"/>
  <c r="B231" i="6"/>
  <c r="B232" i="6"/>
  <c r="B233" i="6"/>
  <c r="B234" i="6"/>
  <c r="C234" i="6" s="1"/>
  <c r="D234" i="6" s="1"/>
  <c r="B235" i="6"/>
  <c r="B236" i="6"/>
  <c r="B237" i="6"/>
  <c r="B238" i="6"/>
  <c r="B239" i="6"/>
  <c r="B240" i="6"/>
  <c r="B241" i="6"/>
  <c r="B242" i="6"/>
  <c r="C242" i="6" s="1"/>
  <c r="D242" i="6" s="1"/>
  <c r="B243" i="6"/>
  <c r="B244" i="6"/>
  <c r="B245" i="6"/>
  <c r="B246" i="6"/>
  <c r="B247" i="6"/>
  <c r="B248" i="6"/>
  <c r="B249" i="6"/>
  <c r="B250" i="6"/>
  <c r="C250" i="6" s="1"/>
  <c r="D250" i="6" s="1"/>
  <c r="B251" i="6"/>
  <c r="B252" i="6"/>
  <c r="B253" i="6"/>
  <c r="B254" i="6"/>
  <c r="B255" i="6"/>
  <c r="B256" i="6"/>
  <c r="B257" i="6"/>
  <c r="B258" i="6"/>
  <c r="C258" i="6" s="1"/>
  <c r="D258" i="6" s="1"/>
  <c r="B259" i="6"/>
  <c r="B260" i="6"/>
  <c r="B261" i="6"/>
  <c r="B262" i="6"/>
  <c r="C262" i="6" s="1"/>
  <c r="D262" i="6" s="1"/>
  <c r="B263" i="6"/>
  <c r="B264" i="6"/>
  <c r="B265" i="6"/>
  <c r="B266" i="6"/>
  <c r="C266" i="6" s="1"/>
  <c r="D266" i="6" s="1"/>
  <c r="B267" i="6"/>
  <c r="B268" i="6"/>
  <c r="B269" i="6"/>
  <c r="B270" i="6"/>
  <c r="B271" i="6"/>
  <c r="B272" i="6"/>
  <c r="B273" i="6"/>
  <c r="B274" i="6"/>
  <c r="C274" i="6" s="1"/>
  <c r="D274" i="6" s="1"/>
  <c r="B275" i="6"/>
  <c r="B276" i="6"/>
  <c r="B277" i="6"/>
  <c r="B278" i="6"/>
  <c r="B279" i="6"/>
  <c r="B280" i="6"/>
  <c r="B281" i="6"/>
  <c r="B282" i="6"/>
  <c r="C282" i="6" s="1"/>
  <c r="D282" i="6" s="1"/>
  <c r="B283" i="6"/>
  <c r="B284" i="6"/>
  <c r="B285" i="6"/>
  <c r="B286" i="6"/>
  <c r="B287" i="6"/>
  <c r="B288" i="6"/>
  <c r="B289" i="6"/>
  <c r="B290" i="6"/>
  <c r="C290" i="6" s="1"/>
  <c r="D290" i="6" s="1"/>
  <c r="B291" i="6"/>
  <c r="B292" i="6"/>
  <c r="B293" i="6"/>
  <c r="B294" i="6"/>
  <c r="C294" i="6" s="1"/>
  <c r="D294" i="6" s="1"/>
  <c r="B295" i="6"/>
  <c r="B296" i="6"/>
  <c r="B297" i="6"/>
  <c r="B298" i="6"/>
  <c r="C298" i="6" s="1"/>
  <c r="D298" i="6" s="1"/>
  <c r="B299" i="6"/>
  <c r="B300" i="6"/>
  <c r="B301" i="6"/>
  <c r="B302" i="6"/>
  <c r="B303" i="6"/>
  <c r="B304" i="6"/>
  <c r="B305" i="6"/>
  <c r="B306" i="6"/>
  <c r="C306" i="6" s="1"/>
  <c r="D306" i="6" s="1"/>
  <c r="B307" i="6"/>
  <c r="B308" i="6"/>
  <c r="B309" i="6"/>
  <c r="B310" i="6"/>
  <c r="B311" i="6"/>
  <c r="B312" i="6"/>
  <c r="B313" i="6"/>
  <c r="B314" i="6"/>
  <c r="C314" i="6" s="1"/>
  <c r="D314" i="6" s="1"/>
  <c r="B315" i="6"/>
  <c r="B316" i="6"/>
  <c r="B317" i="6"/>
  <c r="B318" i="6"/>
  <c r="C318" i="6" s="1"/>
  <c r="D318" i="6" s="1"/>
  <c r="B319" i="6"/>
  <c r="B320" i="6"/>
  <c r="B321" i="6"/>
  <c r="B322" i="6"/>
  <c r="B323" i="6"/>
  <c r="B6" i="6"/>
  <c r="C321" i="6" l="1"/>
  <c r="D321" i="6" s="1"/>
  <c r="C313" i="6"/>
  <c r="D313" i="6" s="1"/>
  <c r="E305" i="6"/>
  <c r="F305" i="6" s="1"/>
  <c r="G305" i="6" s="1"/>
  <c r="C305" i="6"/>
  <c r="D305" i="6" s="1"/>
  <c r="C297" i="6"/>
  <c r="D297" i="6" s="1"/>
  <c r="C289" i="6"/>
  <c r="D289" i="6" s="1"/>
  <c r="C281" i="6"/>
  <c r="D281" i="6" s="1"/>
  <c r="E273" i="6"/>
  <c r="F273" i="6" s="1"/>
  <c r="C273" i="6"/>
  <c r="D273" i="6" s="1"/>
  <c r="C265" i="6"/>
  <c r="D265" i="6" s="1"/>
  <c r="C257" i="6"/>
  <c r="D257" i="6" s="1"/>
  <c r="C249" i="6"/>
  <c r="D249" i="6" s="1"/>
  <c r="C241" i="6"/>
  <c r="D241" i="6" s="1"/>
  <c r="C233" i="6"/>
  <c r="D233" i="6" s="1"/>
  <c r="C225" i="6"/>
  <c r="D225" i="6" s="1"/>
  <c r="C217" i="6"/>
  <c r="D217" i="6" s="1"/>
  <c r="C209" i="6"/>
  <c r="D209" i="6" s="1"/>
  <c r="C201" i="6"/>
  <c r="D201" i="6" s="1"/>
  <c r="C193" i="6"/>
  <c r="D193" i="6" s="1"/>
  <c r="C185" i="6"/>
  <c r="D185" i="6" s="1"/>
  <c r="E177" i="6"/>
  <c r="F177" i="6" s="1"/>
  <c r="C177" i="6"/>
  <c r="D177" i="6" s="1"/>
  <c r="C169" i="6"/>
  <c r="D169" i="6" s="1"/>
  <c r="C161" i="6"/>
  <c r="D161" i="6" s="1"/>
  <c r="C153" i="6"/>
  <c r="D153" i="6" s="1"/>
  <c r="E145" i="6"/>
  <c r="F145" i="6" s="1"/>
  <c r="C145" i="6"/>
  <c r="D145" i="6" s="1"/>
  <c r="C137" i="6"/>
  <c r="D137" i="6" s="1"/>
  <c r="C129" i="6"/>
  <c r="D129" i="6" s="1"/>
  <c r="C121" i="6"/>
  <c r="D121" i="6" s="1"/>
  <c r="C113" i="6"/>
  <c r="D113" i="6" s="1"/>
  <c r="C105" i="6"/>
  <c r="D105" i="6" s="1"/>
  <c r="C97" i="6"/>
  <c r="D97" i="6" s="1"/>
  <c r="C89" i="6"/>
  <c r="D89" i="6" s="1"/>
  <c r="C81" i="6"/>
  <c r="D81" i="6" s="1"/>
  <c r="C73" i="6"/>
  <c r="D73" i="6" s="1"/>
  <c r="C65" i="6"/>
  <c r="D65" i="6" s="1"/>
  <c r="C57" i="6"/>
  <c r="D57" i="6" s="1"/>
  <c r="E49" i="6"/>
  <c r="F49" i="6" s="1"/>
  <c r="G49" i="6" s="1"/>
  <c r="C49" i="6"/>
  <c r="D49" i="6" s="1"/>
  <c r="C41" i="6"/>
  <c r="D41" i="6" s="1"/>
  <c r="C33" i="6"/>
  <c r="D33" i="6" s="1"/>
  <c r="C25" i="6"/>
  <c r="D25" i="6" s="1"/>
  <c r="E312" i="6"/>
  <c r="F312" i="6" s="1"/>
  <c r="C312" i="6"/>
  <c r="D312" i="6" s="1"/>
  <c r="C304" i="6"/>
  <c r="D304" i="6" s="1"/>
  <c r="E296" i="6"/>
  <c r="F296" i="6" s="1"/>
  <c r="C296" i="6"/>
  <c r="D296" i="6" s="1"/>
  <c r="C288" i="6"/>
  <c r="D288" i="6" s="1"/>
  <c r="E280" i="6"/>
  <c r="F280" i="6" s="1"/>
  <c r="C280" i="6"/>
  <c r="D280" i="6" s="1"/>
  <c r="C272" i="6"/>
  <c r="D272" i="6" s="1"/>
  <c r="E264" i="6"/>
  <c r="F264" i="6" s="1"/>
  <c r="C264" i="6"/>
  <c r="D264" i="6" s="1"/>
  <c r="C256" i="6"/>
  <c r="D256" i="6" s="1"/>
  <c r="C248" i="6"/>
  <c r="D248" i="6" s="1"/>
  <c r="E240" i="6"/>
  <c r="F240" i="6" s="1"/>
  <c r="C240" i="6"/>
  <c r="D240" i="6" s="1"/>
  <c r="C232" i="6"/>
  <c r="D232" i="6" s="1"/>
  <c r="C224" i="6"/>
  <c r="D224" i="6" s="1"/>
  <c r="C216" i="6"/>
  <c r="D216" i="6" s="1"/>
  <c r="E208" i="6"/>
  <c r="F208" i="6" s="1"/>
  <c r="C208" i="6"/>
  <c r="D208" i="6" s="1"/>
  <c r="C200" i="6"/>
  <c r="D200" i="6" s="1"/>
  <c r="C192" i="6"/>
  <c r="D192" i="6" s="1"/>
  <c r="E184" i="6"/>
  <c r="F184" i="6" s="1"/>
  <c r="C184" i="6"/>
  <c r="D184" i="6" s="1"/>
  <c r="C176" i="6"/>
  <c r="D176" i="6" s="1"/>
  <c r="E168" i="6"/>
  <c r="F168" i="6" s="1"/>
  <c r="C168" i="6"/>
  <c r="D168" i="6" s="1"/>
  <c r="C160" i="6"/>
  <c r="D160" i="6" s="1"/>
  <c r="E152" i="6"/>
  <c r="F152" i="6" s="1"/>
  <c r="C152" i="6"/>
  <c r="D152" i="6" s="1"/>
  <c r="C144" i="6"/>
  <c r="D144" i="6" s="1"/>
  <c r="E136" i="6"/>
  <c r="F136" i="6" s="1"/>
  <c r="C136" i="6"/>
  <c r="D136" i="6" s="1"/>
  <c r="C128" i="6"/>
  <c r="D128" i="6" s="1"/>
  <c r="C120" i="6"/>
  <c r="D120" i="6" s="1"/>
  <c r="E112" i="6"/>
  <c r="F112" i="6" s="1"/>
  <c r="C112" i="6"/>
  <c r="D112" i="6" s="1"/>
  <c r="C104" i="6"/>
  <c r="D104" i="6" s="1"/>
  <c r="C96" i="6"/>
  <c r="D96" i="6" s="1"/>
  <c r="C88" i="6"/>
  <c r="D88" i="6" s="1"/>
  <c r="E80" i="6"/>
  <c r="F80" i="6" s="1"/>
  <c r="C80" i="6"/>
  <c r="D80" i="6" s="1"/>
  <c r="C72" i="6"/>
  <c r="D72" i="6" s="1"/>
  <c r="C64" i="6"/>
  <c r="D64" i="6" s="1"/>
  <c r="E56" i="6"/>
  <c r="F56" i="6" s="1"/>
  <c r="C56" i="6"/>
  <c r="D56" i="6" s="1"/>
  <c r="C48" i="6"/>
  <c r="D48" i="6" s="1"/>
  <c r="E40" i="6"/>
  <c r="F40" i="6" s="1"/>
  <c r="C40" i="6"/>
  <c r="D40" i="6" s="1"/>
  <c r="C32" i="6"/>
  <c r="D32" i="6" s="1"/>
  <c r="E24" i="6"/>
  <c r="F24" i="6" s="1"/>
  <c r="C24" i="6"/>
  <c r="D24" i="6" s="1"/>
  <c r="C16" i="6"/>
  <c r="D16" i="6" s="1"/>
  <c r="E8" i="6"/>
  <c r="F8" i="6" s="1"/>
  <c r="C8" i="6"/>
  <c r="D8" i="6" s="1"/>
  <c r="C320" i="6"/>
  <c r="D320" i="6" s="1"/>
  <c r="E320" i="6"/>
  <c r="F320" i="6" s="1"/>
  <c r="E311" i="6"/>
  <c r="F311" i="6" s="1"/>
  <c r="C311" i="6"/>
  <c r="D311" i="6" s="1"/>
  <c r="C303" i="6"/>
  <c r="D303" i="6" s="1"/>
  <c r="E295" i="6"/>
  <c r="F295" i="6" s="1"/>
  <c r="C295" i="6"/>
  <c r="D295" i="6" s="1"/>
  <c r="C287" i="6"/>
  <c r="D287" i="6" s="1"/>
  <c r="C279" i="6"/>
  <c r="D279" i="6" s="1"/>
  <c r="E271" i="6"/>
  <c r="F271" i="6" s="1"/>
  <c r="C271" i="6"/>
  <c r="D271" i="6" s="1"/>
  <c r="C263" i="6"/>
  <c r="D263" i="6" s="1"/>
  <c r="C255" i="6"/>
  <c r="D255" i="6" s="1"/>
  <c r="C247" i="6"/>
  <c r="D247" i="6" s="1"/>
  <c r="E239" i="6"/>
  <c r="F239" i="6" s="1"/>
  <c r="C239" i="6"/>
  <c r="D239" i="6" s="1"/>
  <c r="C231" i="6"/>
  <c r="D231" i="6" s="1"/>
  <c r="C223" i="6"/>
  <c r="D223" i="6" s="1"/>
  <c r="E215" i="6"/>
  <c r="F215" i="6" s="1"/>
  <c r="C215" i="6"/>
  <c r="D215" i="6" s="1"/>
  <c r="C207" i="6"/>
  <c r="D207" i="6" s="1"/>
  <c r="E199" i="6"/>
  <c r="F199" i="6" s="1"/>
  <c r="C199" i="6"/>
  <c r="D199" i="6" s="1"/>
  <c r="C191" i="6"/>
  <c r="D191" i="6" s="1"/>
  <c r="E183" i="6"/>
  <c r="F183" i="6" s="1"/>
  <c r="G183" i="6" s="1"/>
  <c r="C183" i="6"/>
  <c r="D183" i="6" s="1"/>
  <c r="C175" i="6"/>
  <c r="D175" i="6" s="1"/>
  <c r="E167" i="6"/>
  <c r="F167" i="6" s="1"/>
  <c r="C167" i="6"/>
  <c r="D167" i="6" s="1"/>
  <c r="C159" i="6"/>
  <c r="D159" i="6" s="1"/>
  <c r="C151" i="6"/>
  <c r="D151" i="6" s="1"/>
  <c r="E143" i="6"/>
  <c r="F143" i="6" s="1"/>
  <c r="C143" i="6"/>
  <c r="D143" i="6" s="1"/>
  <c r="C135" i="6"/>
  <c r="D135" i="6" s="1"/>
  <c r="C127" i="6"/>
  <c r="D127" i="6" s="1"/>
  <c r="C119" i="6"/>
  <c r="D119" i="6" s="1"/>
  <c r="E111" i="6"/>
  <c r="F111" i="6" s="1"/>
  <c r="G111" i="6" s="1"/>
  <c r="C111" i="6"/>
  <c r="D111" i="6" s="1"/>
  <c r="C103" i="6"/>
  <c r="D103" i="6" s="1"/>
  <c r="C95" i="6"/>
  <c r="D95" i="6" s="1"/>
  <c r="E87" i="6"/>
  <c r="F87" i="6" s="1"/>
  <c r="G87" i="6" s="1"/>
  <c r="C87" i="6"/>
  <c r="D87" i="6" s="1"/>
  <c r="C79" i="6"/>
  <c r="D79" i="6" s="1"/>
  <c r="E71" i="6"/>
  <c r="F71" i="6" s="1"/>
  <c r="C71" i="6"/>
  <c r="D71" i="6" s="1"/>
  <c r="C63" i="6"/>
  <c r="D63" i="6" s="1"/>
  <c r="E55" i="6"/>
  <c r="F55" i="6" s="1"/>
  <c r="C55" i="6"/>
  <c r="D55" i="6" s="1"/>
  <c r="C47" i="6"/>
  <c r="D47" i="6" s="1"/>
  <c r="E39" i="6"/>
  <c r="F39" i="6" s="1"/>
  <c r="C39" i="6"/>
  <c r="D39" i="6" s="1"/>
  <c r="C31" i="6"/>
  <c r="D31" i="6" s="1"/>
  <c r="C23" i="6"/>
  <c r="D23" i="6" s="1"/>
  <c r="C322" i="6"/>
  <c r="D322" i="6" s="1"/>
  <c r="C319" i="6"/>
  <c r="D319" i="6" s="1"/>
  <c r="E294" i="6"/>
  <c r="F294" i="6" s="1"/>
  <c r="G294" i="6" s="1"/>
  <c r="E262" i="6"/>
  <c r="F262" i="6" s="1"/>
  <c r="G262" i="6" s="1"/>
  <c r="E230" i="6"/>
  <c r="F230" i="6" s="1"/>
  <c r="G230" i="6" s="1"/>
  <c r="E222" i="6"/>
  <c r="F222" i="6" s="1"/>
  <c r="G222" i="6" s="1"/>
  <c r="E198" i="6"/>
  <c r="F198" i="6" s="1"/>
  <c r="G198" i="6" s="1"/>
  <c r="E166" i="6"/>
  <c r="F166" i="6" s="1"/>
  <c r="G166" i="6" s="1"/>
  <c r="C134" i="6"/>
  <c r="D134" i="6" s="1"/>
  <c r="C126" i="6"/>
  <c r="D126" i="6" s="1"/>
  <c r="E118" i="6"/>
  <c r="F118" i="6" s="1"/>
  <c r="C118" i="6"/>
  <c r="D118" i="6" s="1"/>
  <c r="C110" i="6"/>
  <c r="D110" i="6" s="1"/>
  <c r="C102" i="6"/>
  <c r="D102" i="6" s="1"/>
  <c r="E94" i="6"/>
  <c r="F94" i="6" s="1"/>
  <c r="C94" i="6"/>
  <c r="D94" i="6" s="1"/>
  <c r="C86" i="6"/>
  <c r="D86" i="6" s="1"/>
  <c r="C78" i="6"/>
  <c r="D78" i="6" s="1"/>
  <c r="C70" i="6"/>
  <c r="D70" i="6" s="1"/>
  <c r="C62" i="6"/>
  <c r="D62" i="6" s="1"/>
  <c r="E54" i="6"/>
  <c r="F54" i="6" s="1"/>
  <c r="C54" i="6"/>
  <c r="D54" i="6" s="1"/>
  <c r="C46" i="6"/>
  <c r="D46" i="6" s="1"/>
  <c r="C38" i="6"/>
  <c r="D38" i="6" s="1"/>
  <c r="E30" i="6"/>
  <c r="F30" i="6" s="1"/>
  <c r="C30" i="6"/>
  <c r="D30" i="6" s="1"/>
  <c r="C286" i="6"/>
  <c r="D286" i="6" s="1"/>
  <c r="C254" i="6"/>
  <c r="D254" i="6" s="1"/>
  <c r="C222" i="6"/>
  <c r="D222" i="6" s="1"/>
  <c r="C190" i="6"/>
  <c r="D190" i="6" s="1"/>
  <c r="C158" i="6"/>
  <c r="D158" i="6" s="1"/>
  <c r="E6" i="6"/>
  <c r="F6" i="6" s="1"/>
  <c r="G6" i="6" s="1"/>
  <c r="C6" i="6"/>
  <c r="D6" i="6" s="1"/>
  <c r="E318" i="6"/>
  <c r="F318" i="6" s="1"/>
  <c r="G318" i="6" s="1"/>
  <c r="C317" i="6"/>
  <c r="D317" i="6" s="1"/>
  <c r="C309" i="6"/>
  <c r="D309" i="6" s="1"/>
  <c r="C301" i="6"/>
  <c r="D301" i="6" s="1"/>
  <c r="C293" i="6"/>
  <c r="D293" i="6" s="1"/>
  <c r="E285" i="6"/>
  <c r="F285" i="6" s="1"/>
  <c r="C285" i="6"/>
  <c r="D285" i="6" s="1"/>
  <c r="C277" i="6"/>
  <c r="D277" i="6" s="1"/>
  <c r="C269" i="6"/>
  <c r="D269" i="6" s="1"/>
  <c r="E261" i="6"/>
  <c r="F261" i="6" s="1"/>
  <c r="C261" i="6"/>
  <c r="D261" i="6" s="1"/>
  <c r="C253" i="6"/>
  <c r="D253" i="6" s="1"/>
  <c r="C245" i="6"/>
  <c r="D245" i="6" s="1"/>
  <c r="C237" i="6"/>
  <c r="D237" i="6" s="1"/>
  <c r="C229" i="6"/>
  <c r="D229" i="6" s="1"/>
  <c r="E221" i="6"/>
  <c r="F221" i="6" s="1"/>
  <c r="C221" i="6"/>
  <c r="D221" i="6" s="1"/>
  <c r="C213" i="6"/>
  <c r="D213" i="6" s="1"/>
  <c r="C205" i="6"/>
  <c r="D205" i="6" s="1"/>
  <c r="E197" i="6"/>
  <c r="F197" i="6" s="1"/>
  <c r="C197" i="6"/>
  <c r="D197" i="6" s="1"/>
  <c r="C189" i="6"/>
  <c r="D189" i="6" s="1"/>
  <c r="C181" i="6"/>
  <c r="D181" i="6" s="1"/>
  <c r="C173" i="6"/>
  <c r="D173" i="6" s="1"/>
  <c r="C165" i="6"/>
  <c r="D165" i="6" s="1"/>
  <c r="E157" i="6"/>
  <c r="F157" i="6" s="1"/>
  <c r="C157" i="6"/>
  <c r="D157" i="6" s="1"/>
  <c r="C149" i="6"/>
  <c r="D149" i="6" s="1"/>
  <c r="C141" i="6"/>
  <c r="D141" i="6" s="1"/>
  <c r="E133" i="6"/>
  <c r="F133" i="6" s="1"/>
  <c r="C133" i="6"/>
  <c r="D133" i="6" s="1"/>
  <c r="C125" i="6"/>
  <c r="D125" i="6" s="1"/>
  <c r="C117" i="6"/>
  <c r="D117" i="6" s="1"/>
  <c r="C109" i="6"/>
  <c r="D109" i="6" s="1"/>
  <c r="C101" i="6"/>
  <c r="D101" i="6" s="1"/>
  <c r="E93" i="6"/>
  <c r="F93" i="6" s="1"/>
  <c r="C93" i="6"/>
  <c r="D93" i="6" s="1"/>
  <c r="C85" i="6"/>
  <c r="D85" i="6" s="1"/>
  <c r="C77" i="6"/>
  <c r="D77" i="6" s="1"/>
  <c r="E69" i="6"/>
  <c r="F69" i="6" s="1"/>
  <c r="C69" i="6"/>
  <c r="D69" i="6" s="1"/>
  <c r="C61" i="6"/>
  <c r="D61" i="6" s="1"/>
  <c r="C53" i="6"/>
  <c r="D53" i="6" s="1"/>
  <c r="C45" i="6"/>
  <c r="D45" i="6" s="1"/>
  <c r="C37" i="6"/>
  <c r="D37" i="6" s="1"/>
  <c r="E29" i="6"/>
  <c r="F29" i="6" s="1"/>
  <c r="C29" i="6"/>
  <c r="D29" i="6" s="1"/>
  <c r="C316" i="6"/>
  <c r="D316" i="6" s="1"/>
  <c r="E308" i="6"/>
  <c r="F308" i="6" s="1"/>
  <c r="C308" i="6"/>
  <c r="D308" i="6" s="1"/>
  <c r="C300" i="6"/>
  <c r="D300" i="6" s="1"/>
  <c r="E292" i="6"/>
  <c r="F292" i="6" s="1"/>
  <c r="C292" i="6"/>
  <c r="D292" i="6" s="1"/>
  <c r="C284" i="6"/>
  <c r="D284" i="6" s="1"/>
  <c r="E276" i="6"/>
  <c r="F276" i="6" s="1"/>
  <c r="G276" i="6" s="1"/>
  <c r="C276" i="6"/>
  <c r="D276" i="6" s="1"/>
  <c r="C268" i="6"/>
  <c r="D268" i="6" s="1"/>
  <c r="C260" i="6"/>
  <c r="D260" i="6" s="1"/>
  <c r="E252" i="6"/>
  <c r="F252" i="6" s="1"/>
  <c r="G252" i="6" s="1"/>
  <c r="C252" i="6"/>
  <c r="D252" i="6" s="1"/>
  <c r="C244" i="6"/>
  <c r="D244" i="6" s="1"/>
  <c r="C236" i="6"/>
  <c r="D236" i="6" s="1"/>
  <c r="C228" i="6"/>
  <c r="D228" i="6" s="1"/>
  <c r="E220" i="6"/>
  <c r="F220" i="6" s="1"/>
  <c r="C220" i="6"/>
  <c r="D220" i="6" s="1"/>
  <c r="C212" i="6"/>
  <c r="D212" i="6" s="1"/>
  <c r="C204" i="6"/>
  <c r="D204" i="6" s="1"/>
  <c r="E196" i="6"/>
  <c r="F196" i="6" s="1"/>
  <c r="C196" i="6"/>
  <c r="D196" i="6" s="1"/>
  <c r="C188" i="6"/>
  <c r="D188" i="6" s="1"/>
  <c r="E180" i="6"/>
  <c r="F180" i="6" s="1"/>
  <c r="G180" i="6" s="1"/>
  <c r="C180" i="6"/>
  <c r="D180" i="6" s="1"/>
  <c r="C172" i="6"/>
  <c r="D172" i="6" s="1"/>
  <c r="E164" i="6"/>
  <c r="F164" i="6" s="1"/>
  <c r="C164" i="6"/>
  <c r="D164" i="6" s="1"/>
  <c r="C156" i="6"/>
  <c r="D156" i="6" s="1"/>
  <c r="E148" i="6"/>
  <c r="F148" i="6" s="1"/>
  <c r="C148" i="6"/>
  <c r="D148" i="6" s="1"/>
  <c r="C140" i="6"/>
  <c r="D140" i="6" s="1"/>
  <c r="C132" i="6"/>
  <c r="D132" i="6" s="1"/>
  <c r="E124" i="6"/>
  <c r="F124" i="6" s="1"/>
  <c r="C124" i="6"/>
  <c r="D124" i="6" s="1"/>
  <c r="C116" i="6"/>
  <c r="D116" i="6" s="1"/>
  <c r="C108" i="6"/>
  <c r="D108" i="6" s="1"/>
  <c r="C100" i="6"/>
  <c r="D100" i="6" s="1"/>
  <c r="E92" i="6"/>
  <c r="F92" i="6" s="1"/>
  <c r="C92" i="6"/>
  <c r="D92" i="6" s="1"/>
  <c r="C84" i="6"/>
  <c r="D84" i="6" s="1"/>
  <c r="C76" i="6"/>
  <c r="D76" i="6" s="1"/>
  <c r="E68" i="6"/>
  <c r="F68" i="6" s="1"/>
  <c r="C68" i="6"/>
  <c r="D68" i="6" s="1"/>
  <c r="C60" i="6"/>
  <c r="D60" i="6" s="1"/>
  <c r="E52" i="6"/>
  <c r="F52" i="6" s="1"/>
  <c r="C52" i="6"/>
  <c r="D52" i="6" s="1"/>
  <c r="C44" i="6"/>
  <c r="D44" i="6" s="1"/>
  <c r="E36" i="6"/>
  <c r="F36" i="6" s="1"/>
  <c r="G36" i="6" s="1"/>
  <c r="C36" i="6"/>
  <c r="D36" i="6" s="1"/>
  <c r="C28" i="6"/>
  <c r="D28" i="6" s="1"/>
  <c r="E20" i="6"/>
  <c r="F20" i="6" s="1"/>
  <c r="G20" i="6" s="1"/>
  <c r="C20" i="6"/>
  <c r="D20" i="6" s="1"/>
  <c r="C12" i="6"/>
  <c r="D12" i="6" s="1"/>
  <c r="C310" i="6"/>
  <c r="D310" i="6" s="1"/>
  <c r="C278" i="6"/>
  <c r="D278" i="6" s="1"/>
  <c r="C246" i="6"/>
  <c r="D246" i="6" s="1"/>
  <c r="C214" i="6"/>
  <c r="D214" i="6" s="1"/>
  <c r="C182" i="6"/>
  <c r="D182" i="6" s="1"/>
  <c r="C150" i="6"/>
  <c r="D150" i="6" s="1"/>
  <c r="C323" i="6"/>
  <c r="D323" i="6" s="1"/>
  <c r="C315" i="6"/>
  <c r="D315" i="6" s="1"/>
  <c r="E307" i="6"/>
  <c r="F307" i="6" s="1"/>
  <c r="C307" i="6"/>
  <c r="D307" i="6" s="1"/>
  <c r="C299" i="6"/>
  <c r="D299" i="6" s="1"/>
  <c r="C291" i="6"/>
  <c r="D291" i="6" s="1"/>
  <c r="E283" i="6"/>
  <c r="F283" i="6" s="1"/>
  <c r="C283" i="6"/>
  <c r="D283" i="6" s="1"/>
  <c r="C275" i="6"/>
  <c r="D275" i="6" s="1"/>
  <c r="E267" i="6"/>
  <c r="F267" i="6" s="1"/>
  <c r="C267" i="6"/>
  <c r="D267" i="6" s="1"/>
  <c r="C259" i="6"/>
  <c r="D259" i="6" s="1"/>
  <c r="E251" i="6"/>
  <c r="F251" i="6" s="1"/>
  <c r="G251" i="6" s="1"/>
  <c r="C251" i="6"/>
  <c r="D251" i="6" s="1"/>
  <c r="C243" i="6"/>
  <c r="D243" i="6" s="1"/>
  <c r="E235" i="6"/>
  <c r="F235" i="6" s="1"/>
  <c r="G235" i="6" s="1"/>
  <c r="C235" i="6"/>
  <c r="D235" i="6" s="1"/>
  <c r="C227" i="6"/>
  <c r="D227" i="6" s="1"/>
  <c r="C219" i="6"/>
  <c r="D219" i="6" s="1"/>
  <c r="E211" i="6"/>
  <c r="F211" i="6" s="1"/>
  <c r="G211" i="6" s="1"/>
  <c r="C211" i="6"/>
  <c r="D211" i="6" s="1"/>
  <c r="C203" i="6"/>
  <c r="D203" i="6" s="1"/>
  <c r="C195" i="6"/>
  <c r="D195" i="6" s="1"/>
  <c r="C187" i="6"/>
  <c r="D187" i="6" s="1"/>
  <c r="E179" i="6"/>
  <c r="F179" i="6" s="1"/>
  <c r="C179" i="6"/>
  <c r="D179" i="6" s="1"/>
  <c r="C171" i="6"/>
  <c r="D171" i="6" s="1"/>
  <c r="C163" i="6"/>
  <c r="D163" i="6" s="1"/>
  <c r="E155" i="6"/>
  <c r="F155" i="6" s="1"/>
  <c r="G155" i="6" s="1"/>
  <c r="C155" i="6"/>
  <c r="D155" i="6" s="1"/>
  <c r="C147" i="6"/>
  <c r="D147" i="6" s="1"/>
  <c r="E139" i="6"/>
  <c r="F139" i="6" s="1"/>
  <c r="G139" i="6" s="1"/>
  <c r="C139" i="6"/>
  <c r="D139" i="6" s="1"/>
  <c r="C131" i="6"/>
  <c r="D131" i="6" s="1"/>
  <c r="E123" i="6"/>
  <c r="F123" i="6" s="1"/>
  <c r="C123" i="6"/>
  <c r="D123" i="6" s="1"/>
  <c r="C115" i="6"/>
  <c r="D115" i="6" s="1"/>
  <c r="E107" i="6"/>
  <c r="F107" i="6" s="1"/>
  <c r="C107" i="6"/>
  <c r="D107" i="6" s="1"/>
  <c r="C99" i="6"/>
  <c r="D99" i="6" s="1"/>
  <c r="C91" i="6"/>
  <c r="D91" i="6" s="1"/>
  <c r="E83" i="6"/>
  <c r="F83" i="6" s="1"/>
  <c r="C83" i="6"/>
  <c r="D83" i="6" s="1"/>
  <c r="C75" i="6"/>
  <c r="D75" i="6" s="1"/>
  <c r="C67" i="6"/>
  <c r="D67" i="6" s="1"/>
  <c r="C59" i="6"/>
  <c r="D59" i="6" s="1"/>
  <c r="E51" i="6"/>
  <c r="F51" i="6" s="1"/>
  <c r="C51" i="6"/>
  <c r="D51" i="6" s="1"/>
  <c r="C43" i="6"/>
  <c r="D43" i="6" s="1"/>
  <c r="C35" i="6"/>
  <c r="D35" i="6" s="1"/>
  <c r="E27" i="6"/>
  <c r="F27" i="6" s="1"/>
  <c r="C27" i="6"/>
  <c r="D27" i="6" s="1"/>
  <c r="E19" i="6"/>
  <c r="F19" i="6" s="1"/>
  <c r="G19" i="6" s="1"/>
  <c r="E314" i="6"/>
  <c r="F314" i="6" s="1"/>
  <c r="G314" i="6" s="1"/>
  <c r="E306" i="6"/>
  <c r="F306" i="6" s="1"/>
  <c r="G306" i="6" s="1"/>
  <c r="E298" i="6"/>
  <c r="F298" i="6" s="1"/>
  <c r="G298" i="6" s="1"/>
  <c r="E290" i="6"/>
  <c r="F290" i="6" s="1"/>
  <c r="G290" i="6" s="1"/>
  <c r="E282" i="6"/>
  <c r="F282" i="6" s="1"/>
  <c r="G282" i="6" s="1"/>
  <c r="E274" i="6"/>
  <c r="F274" i="6" s="1"/>
  <c r="G274" i="6" s="1"/>
  <c r="E266" i="6"/>
  <c r="F266" i="6" s="1"/>
  <c r="G266" i="6" s="1"/>
  <c r="E258" i="6"/>
  <c r="F258" i="6" s="1"/>
  <c r="G258" i="6" s="1"/>
  <c r="E250" i="6"/>
  <c r="F250" i="6" s="1"/>
  <c r="G250" i="6" s="1"/>
  <c r="E242" i="6"/>
  <c r="F242" i="6" s="1"/>
  <c r="G242" i="6" s="1"/>
  <c r="E234" i="6"/>
  <c r="F234" i="6" s="1"/>
  <c r="G234" i="6" s="1"/>
  <c r="E226" i="6"/>
  <c r="F226" i="6" s="1"/>
  <c r="G226" i="6" s="1"/>
  <c r="E218" i="6"/>
  <c r="F218" i="6" s="1"/>
  <c r="G218" i="6" s="1"/>
  <c r="E210" i="6"/>
  <c r="F210" i="6" s="1"/>
  <c r="G210" i="6" s="1"/>
  <c r="E202" i="6"/>
  <c r="F202" i="6" s="1"/>
  <c r="G202" i="6" s="1"/>
  <c r="E194" i="6"/>
  <c r="F194" i="6" s="1"/>
  <c r="G194" i="6" s="1"/>
  <c r="E186" i="6"/>
  <c r="F186" i="6" s="1"/>
  <c r="G186" i="6" s="1"/>
  <c r="E178" i="6"/>
  <c r="F178" i="6" s="1"/>
  <c r="G178" i="6" s="1"/>
  <c r="E170" i="6"/>
  <c r="F170" i="6" s="1"/>
  <c r="G170" i="6" s="1"/>
  <c r="E162" i="6"/>
  <c r="F162" i="6" s="1"/>
  <c r="G162" i="6" s="1"/>
  <c r="E154" i="6"/>
  <c r="F154" i="6" s="1"/>
  <c r="G154" i="6" s="1"/>
  <c r="E146" i="6"/>
  <c r="F146" i="6" s="1"/>
  <c r="G146" i="6" s="1"/>
  <c r="C138" i="6"/>
  <c r="D138" i="6" s="1"/>
  <c r="C130" i="6"/>
  <c r="D130" i="6" s="1"/>
  <c r="E122" i="6"/>
  <c r="F122" i="6" s="1"/>
  <c r="C122" i="6"/>
  <c r="D122" i="6" s="1"/>
  <c r="C114" i="6"/>
  <c r="D114" i="6" s="1"/>
  <c r="C106" i="6"/>
  <c r="D106" i="6" s="1"/>
  <c r="C98" i="6"/>
  <c r="D98" i="6" s="1"/>
  <c r="E90" i="6"/>
  <c r="F90" i="6" s="1"/>
  <c r="C90" i="6"/>
  <c r="D90" i="6" s="1"/>
  <c r="C82" i="6"/>
  <c r="D82" i="6" s="1"/>
  <c r="C74" i="6"/>
  <c r="D74" i="6" s="1"/>
  <c r="C66" i="6"/>
  <c r="D66" i="6" s="1"/>
  <c r="C58" i="6"/>
  <c r="D58" i="6" s="1"/>
  <c r="C50" i="6"/>
  <c r="D50" i="6" s="1"/>
  <c r="C42" i="6"/>
  <c r="D42" i="6" s="1"/>
  <c r="C34" i="6"/>
  <c r="D34" i="6" s="1"/>
  <c r="C26" i="6"/>
  <c r="D26" i="6" s="1"/>
  <c r="C302" i="6"/>
  <c r="D302" i="6" s="1"/>
  <c r="C270" i="6"/>
  <c r="D270" i="6" s="1"/>
  <c r="C238" i="6"/>
  <c r="D238" i="6" s="1"/>
  <c r="C206" i="6"/>
  <c r="D206" i="6" s="1"/>
  <c r="C174" i="6"/>
  <c r="D174" i="6" s="1"/>
  <c r="C142" i="6"/>
  <c r="D142" i="6" s="1"/>
  <c r="C13" i="6"/>
  <c r="D13" i="6" s="1"/>
  <c r="E18" i="6"/>
  <c r="F18" i="6" s="1"/>
  <c r="G18" i="6" s="1"/>
  <c r="C18" i="6"/>
  <c r="D18" i="6" s="1"/>
  <c r="C10" i="6"/>
  <c r="D10" i="6" s="1"/>
  <c r="C21" i="6"/>
  <c r="D21" i="6" s="1"/>
  <c r="C11" i="6"/>
  <c r="D11" i="6" s="1"/>
  <c r="C9" i="6"/>
  <c r="D9" i="6" s="1"/>
  <c r="E15" i="6"/>
  <c r="F15" i="6" s="1"/>
  <c r="G15" i="6" s="1"/>
  <c r="C19" i="6"/>
  <c r="D19" i="6" s="1"/>
  <c r="C22" i="6"/>
  <c r="D22" i="6" s="1"/>
  <c r="C14" i="6"/>
  <c r="D14" i="6" s="1"/>
  <c r="C17" i="6"/>
  <c r="D17" i="6" s="1"/>
  <c r="G220" i="6" l="1"/>
  <c r="G69" i="6"/>
  <c r="G221" i="6"/>
  <c r="G30" i="6"/>
  <c r="G199" i="6"/>
  <c r="G295" i="6"/>
  <c r="G273" i="6"/>
  <c r="G27" i="6"/>
  <c r="G123" i="6"/>
  <c r="G307" i="6"/>
  <c r="G92" i="6"/>
  <c r="G29" i="6"/>
  <c r="G133" i="6"/>
  <c r="G285" i="6"/>
  <c r="G94" i="6"/>
  <c r="G71" i="6"/>
  <c r="G167" i="6"/>
  <c r="G90" i="6"/>
  <c r="G83" i="6"/>
  <c r="G267" i="6"/>
  <c r="G52" i="6"/>
  <c r="G148" i="6"/>
  <c r="G215" i="6"/>
  <c r="G311" i="6"/>
  <c r="G177" i="6"/>
  <c r="G179" i="6"/>
  <c r="G196" i="6"/>
  <c r="G292" i="6"/>
  <c r="G93" i="6"/>
  <c r="G197" i="6"/>
  <c r="G54" i="6"/>
  <c r="G39" i="6"/>
  <c r="G271" i="6"/>
  <c r="G51" i="6"/>
  <c r="G68" i="6"/>
  <c r="G164" i="6"/>
  <c r="G157" i="6"/>
  <c r="G261" i="6"/>
  <c r="G118" i="6"/>
  <c r="G143" i="6"/>
  <c r="G145" i="6"/>
  <c r="G283" i="6"/>
  <c r="G122" i="6"/>
  <c r="G107" i="6"/>
  <c r="G124" i="6"/>
  <c r="G308" i="6"/>
  <c r="G55" i="6"/>
  <c r="G239" i="6"/>
  <c r="E9" i="6"/>
  <c r="F9" i="6" s="1"/>
  <c r="G9" i="6" s="1"/>
  <c r="E309" i="6"/>
  <c r="F309" i="6" s="1"/>
  <c r="G309" i="6" s="1"/>
  <c r="E22" i="6"/>
  <c r="F22" i="6" s="1"/>
  <c r="G22" i="6" s="1"/>
  <c r="E219" i="6"/>
  <c r="F219" i="6" s="1"/>
  <c r="G219" i="6" s="1"/>
  <c r="E60" i="6"/>
  <c r="F60" i="6" s="1"/>
  <c r="G60" i="6" s="1"/>
  <c r="E132" i="6"/>
  <c r="F132" i="6" s="1"/>
  <c r="G132" i="6" s="1"/>
  <c r="E244" i="6"/>
  <c r="F244" i="6" s="1"/>
  <c r="G244" i="6" s="1"/>
  <c r="E316" i="6"/>
  <c r="F316" i="6" s="1"/>
  <c r="G316" i="6" s="1"/>
  <c r="E61" i="6"/>
  <c r="F61" i="6" s="1"/>
  <c r="G61" i="6" s="1"/>
  <c r="E101" i="6"/>
  <c r="F101" i="6" s="1"/>
  <c r="G101" i="6" s="1"/>
  <c r="E189" i="6"/>
  <c r="F189" i="6" s="1"/>
  <c r="G189" i="6" s="1"/>
  <c r="E229" i="6"/>
  <c r="F229" i="6" s="1"/>
  <c r="G229" i="6" s="1"/>
  <c r="E62" i="6"/>
  <c r="F62" i="6" s="1"/>
  <c r="G62" i="6" s="1"/>
  <c r="E23" i="6"/>
  <c r="F23" i="6" s="1"/>
  <c r="G23" i="6" s="1"/>
  <c r="E135" i="6"/>
  <c r="F135" i="6" s="1"/>
  <c r="G135" i="6" s="1"/>
  <c r="E207" i="6"/>
  <c r="F207" i="6" s="1"/>
  <c r="G207" i="6" s="1"/>
  <c r="E279" i="6"/>
  <c r="F279" i="6" s="1"/>
  <c r="G279" i="6" s="1"/>
  <c r="E104" i="6"/>
  <c r="F104" i="6" s="1"/>
  <c r="G104" i="6" s="1"/>
  <c r="E176" i="6"/>
  <c r="F176" i="6" s="1"/>
  <c r="G176" i="6" s="1"/>
  <c r="E248" i="6"/>
  <c r="F248" i="6" s="1"/>
  <c r="E81" i="6"/>
  <c r="F81" i="6" s="1"/>
  <c r="G81" i="6" s="1"/>
  <c r="E10" i="6"/>
  <c r="F10" i="6" s="1"/>
  <c r="G10" i="6" s="1"/>
  <c r="E75" i="6"/>
  <c r="F75" i="6" s="1"/>
  <c r="G75" i="6" s="1"/>
  <c r="E147" i="6"/>
  <c r="F147" i="6" s="1"/>
  <c r="G147" i="6" s="1"/>
  <c r="E58" i="6"/>
  <c r="F58" i="6" s="1"/>
  <c r="G58" i="6" s="1"/>
  <c r="E43" i="6"/>
  <c r="F43" i="6" s="1"/>
  <c r="G43" i="6" s="1"/>
  <c r="E115" i="6"/>
  <c r="F115" i="6" s="1"/>
  <c r="G115" i="6" s="1"/>
  <c r="E187" i="6"/>
  <c r="F187" i="6" s="1"/>
  <c r="G187" i="6" s="1"/>
  <c r="E299" i="6"/>
  <c r="F299" i="6" s="1"/>
  <c r="G299" i="6" s="1"/>
  <c r="E28" i="6"/>
  <c r="F28" i="6" s="1"/>
  <c r="G28" i="6" s="1"/>
  <c r="E100" i="6"/>
  <c r="F100" i="6" s="1"/>
  <c r="G100" i="6" s="1"/>
  <c r="E212" i="6"/>
  <c r="F212" i="6" s="1"/>
  <c r="G212" i="6" s="1"/>
  <c r="E284" i="6"/>
  <c r="F284" i="6" s="1"/>
  <c r="G284" i="6" s="1"/>
  <c r="E103" i="6"/>
  <c r="F103" i="6" s="1"/>
  <c r="G103" i="6" s="1"/>
  <c r="E175" i="6"/>
  <c r="F175" i="6" s="1"/>
  <c r="G175" i="6" s="1"/>
  <c r="E247" i="6"/>
  <c r="F247" i="6" s="1"/>
  <c r="G247" i="6" s="1"/>
  <c r="E72" i="6"/>
  <c r="F72" i="6" s="1"/>
  <c r="G72" i="6" s="1"/>
  <c r="E144" i="6"/>
  <c r="F144" i="6" s="1"/>
  <c r="G144" i="6" s="1"/>
  <c r="E216" i="6"/>
  <c r="F216" i="6" s="1"/>
  <c r="G216" i="6" s="1"/>
  <c r="E241" i="6"/>
  <c r="F241" i="6" s="1"/>
  <c r="G241" i="6" s="1"/>
  <c r="E254" i="6"/>
  <c r="F254" i="6" s="1"/>
  <c r="G254" i="6" s="1"/>
  <c r="E13" i="6"/>
  <c r="F13" i="6" s="1"/>
  <c r="G13" i="6" s="1"/>
  <c r="E26" i="6"/>
  <c r="F26" i="6" s="1"/>
  <c r="G26" i="6" s="1"/>
  <c r="E91" i="6"/>
  <c r="F91" i="6" s="1"/>
  <c r="G91" i="6" s="1"/>
  <c r="E203" i="6"/>
  <c r="F203" i="6" s="1"/>
  <c r="G203" i="6" s="1"/>
  <c r="E275" i="6"/>
  <c r="F275" i="6" s="1"/>
  <c r="G275" i="6" s="1"/>
  <c r="E116" i="6"/>
  <c r="F116" i="6" s="1"/>
  <c r="G116" i="6" s="1"/>
  <c r="E188" i="6"/>
  <c r="F188" i="6" s="1"/>
  <c r="G188" i="6" s="1"/>
  <c r="E260" i="6"/>
  <c r="F260" i="6" s="1"/>
  <c r="G260" i="6" s="1"/>
  <c r="E37" i="6"/>
  <c r="F37" i="6" s="1"/>
  <c r="G37" i="6" s="1"/>
  <c r="E125" i="6"/>
  <c r="F125" i="6" s="1"/>
  <c r="G125" i="6" s="1"/>
  <c r="E165" i="6"/>
  <c r="F165" i="6" s="1"/>
  <c r="G165" i="6" s="1"/>
  <c r="E253" i="6"/>
  <c r="F253" i="6" s="1"/>
  <c r="G253" i="6" s="1"/>
  <c r="E293" i="6"/>
  <c r="F293" i="6" s="1"/>
  <c r="G293" i="6" s="1"/>
  <c r="E86" i="6"/>
  <c r="F86" i="6" s="1"/>
  <c r="G86" i="6" s="1"/>
  <c r="E126" i="6"/>
  <c r="F126" i="6" s="1"/>
  <c r="G126" i="6" s="1"/>
  <c r="E79" i="6"/>
  <c r="F79" i="6" s="1"/>
  <c r="G79" i="6" s="1"/>
  <c r="E151" i="6"/>
  <c r="F151" i="6" s="1"/>
  <c r="G151" i="6" s="1"/>
  <c r="E263" i="6"/>
  <c r="F263" i="6" s="1"/>
  <c r="G263" i="6" s="1"/>
  <c r="E48" i="6"/>
  <c r="F48" i="6" s="1"/>
  <c r="E120" i="6"/>
  <c r="F120" i="6" s="1"/>
  <c r="G120" i="6" s="1"/>
  <c r="E232" i="6"/>
  <c r="F232" i="6" s="1"/>
  <c r="G232" i="6" s="1"/>
  <c r="E304" i="6"/>
  <c r="F304" i="6" s="1"/>
  <c r="G304" i="6" s="1"/>
  <c r="E209" i="6"/>
  <c r="F209" i="6" s="1"/>
  <c r="G209" i="6" s="1"/>
  <c r="E59" i="6"/>
  <c r="F59" i="6" s="1"/>
  <c r="G59" i="6" s="1"/>
  <c r="E171" i="6"/>
  <c r="F171" i="6" s="1"/>
  <c r="G171" i="6" s="1"/>
  <c r="E243" i="6"/>
  <c r="F243" i="6" s="1"/>
  <c r="G243" i="6" s="1"/>
  <c r="E315" i="6"/>
  <c r="F315" i="6" s="1"/>
  <c r="G315" i="6" s="1"/>
  <c r="E84" i="6"/>
  <c r="F84" i="6" s="1"/>
  <c r="G84" i="6" s="1"/>
  <c r="E156" i="6"/>
  <c r="F156" i="6" s="1"/>
  <c r="G156" i="6" s="1"/>
  <c r="E228" i="6"/>
  <c r="F228" i="6" s="1"/>
  <c r="G228" i="6" s="1"/>
  <c r="E47" i="6"/>
  <c r="F47" i="6" s="1"/>
  <c r="G47" i="6" s="1"/>
  <c r="E119" i="6"/>
  <c r="F119" i="6" s="1"/>
  <c r="G119" i="6" s="1"/>
  <c r="E231" i="6"/>
  <c r="F231" i="6" s="1"/>
  <c r="G231" i="6" s="1"/>
  <c r="E303" i="6"/>
  <c r="F303" i="6" s="1"/>
  <c r="G303" i="6" s="1"/>
  <c r="E16" i="6"/>
  <c r="F16" i="6" s="1"/>
  <c r="E88" i="6"/>
  <c r="F88" i="6" s="1"/>
  <c r="G88" i="6" s="1"/>
  <c r="E200" i="6"/>
  <c r="F200" i="6" s="1"/>
  <c r="E272" i="6"/>
  <c r="F272" i="6" s="1"/>
  <c r="G272" i="6" s="1"/>
  <c r="E113" i="6"/>
  <c r="F113" i="6" s="1"/>
  <c r="G113" i="6" s="1"/>
  <c r="E42" i="6"/>
  <c r="F42" i="6" s="1"/>
  <c r="G42" i="6" s="1"/>
  <c r="E74" i="6"/>
  <c r="F74" i="6" s="1"/>
  <c r="G74" i="6" s="1"/>
  <c r="E106" i="6"/>
  <c r="F106" i="6" s="1"/>
  <c r="G106" i="6" s="1"/>
  <c r="E138" i="6"/>
  <c r="F138" i="6" s="1"/>
  <c r="G138" i="6" s="1"/>
  <c r="E21" i="6"/>
  <c r="F21" i="6" s="1"/>
  <c r="G21" i="6" s="1"/>
  <c r="E53" i="6"/>
  <c r="F53" i="6" s="1"/>
  <c r="G53" i="6" s="1"/>
  <c r="E85" i="6"/>
  <c r="F85" i="6" s="1"/>
  <c r="G85" i="6" s="1"/>
  <c r="E117" i="6"/>
  <c r="F117" i="6" s="1"/>
  <c r="G117" i="6" s="1"/>
  <c r="E149" i="6"/>
  <c r="F149" i="6" s="1"/>
  <c r="G149" i="6" s="1"/>
  <c r="E181" i="6"/>
  <c r="F181" i="6" s="1"/>
  <c r="G181" i="6" s="1"/>
  <c r="E213" i="6"/>
  <c r="F213" i="6" s="1"/>
  <c r="G213" i="6" s="1"/>
  <c r="E245" i="6"/>
  <c r="F245" i="6" s="1"/>
  <c r="G245" i="6" s="1"/>
  <c r="E277" i="6"/>
  <c r="F277" i="6" s="1"/>
  <c r="G277" i="6" s="1"/>
  <c r="E46" i="6"/>
  <c r="F46" i="6" s="1"/>
  <c r="G46" i="6" s="1"/>
  <c r="E78" i="6"/>
  <c r="F78" i="6" s="1"/>
  <c r="G78" i="6" s="1"/>
  <c r="E110" i="6"/>
  <c r="F110" i="6" s="1"/>
  <c r="G110" i="6" s="1"/>
  <c r="E150" i="6"/>
  <c r="F150" i="6" s="1"/>
  <c r="G150" i="6" s="1"/>
  <c r="E214" i="6"/>
  <c r="F214" i="6" s="1"/>
  <c r="G214" i="6" s="1"/>
  <c r="E278" i="6"/>
  <c r="F278" i="6" s="1"/>
  <c r="G278" i="6" s="1"/>
  <c r="G24" i="6"/>
  <c r="G56" i="6"/>
  <c r="G152" i="6"/>
  <c r="G184" i="6"/>
  <c r="G248" i="6"/>
  <c r="G280" i="6"/>
  <c r="G312" i="6"/>
  <c r="E41" i="6"/>
  <c r="F41" i="6" s="1"/>
  <c r="G41" i="6" s="1"/>
  <c r="E73" i="6"/>
  <c r="F73" i="6" s="1"/>
  <c r="G73" i="6" s="1"/>
  <c r="E105" i="6"/>
  <c r="F105" i="6" s="1"/>
  <c r="G105" i="6" s="1"/>
  <c r="E137" i="6"/>
  <c r="F137" i="6" s="1"/>
  <c r="G137" i="6" s="1"/>
  <c r="E169" i="6"/>
  <c r="F169" i="6" s="1"/>
  <c r="G169" i="6" s="1"/>
  <c r="E201" i="6"/>
  <c r="F201" i="6" s="1"/>
  <c r="G201" i="6" s="1"/>
  <c r="E233" i="6"/>
  <c r="F233" i="6" s="1"/>
  <c r="G233" i="6" s="1"/>
  <c r="E265" i="6"/>
  <c r="F265" i="6" s="1"/>
  <c r="G265" i="6" s="1"/>
  <c r="E297" i="6"/>
  <c r="F297" i="6" s="1"/>
  <c r="G297" i="6" s="1"/>
  <c r="E317" i="6"/>
  <c r="F317" i="6" s="1"/>
  <c r="G317" i="6" s="1"/>
  <c r="E158" i="6"/>
  <c r="F158" i="6" s="1"/>
  <c r="G158" i="6" s="1"/>
  <c r="E286" i="6"/>
  <c r="F286" i="6" s="1"/>
  <c r="G286" i="6" s="1"/>
  <c r="E14" i="6"/>
  <c r="F14" i="6" s="1"/>
  <c r="G14" i="6" s="1"/>
  <c r="E50" i="6"/>
  <c r="F50" i="6" s="1"/>
  <c r="G50" i="6" s="1"/>
  <c r="E114" i="6"/>
  <c r="F114" i="6" s="1"/>
  <c r="G114" i="6" s="1"/>
  <c r="E17" i="6"/>
  <c r="F17" i="6" s="1"/>
  <c r="G17" i="6" s="1"/>
  <c r="E82" i="6"/>
  <c r="F82" i="6" s="1"/>
  <c r="G82" i="6" s="1"/>
  <c r="E11" i="6"/>
  <c r="F11" i="6" s="1"/>
  <c r="G11" i="6" s="1"/>
  <c r="E35" i="6"/>
  <c r="F35" i="6" s="1"/>
  <c r="G35" i="6" s="1"/>
  <c r="E67" i="6"/>
  <c r="F67" i="6" s="1"/>
  <c r="G67" i="6" s="1"/>
  <c r="E99" i="6"/>
  <c r="F99" i="6" s="1"/>
  <c r="G99" i="6" s="1"/>
  <c r="E131" i="6"/>
  <c r="F131" i="6" s="1"/>
  <c r="G131" i="6" s="1"/>
  <c r="E163" i="6"/>
  <c r="F163" i="6" s="1"/>
  <c r="G163" i="6" s="1"/>
  <c r="E195" i="6"/>
  <c r="F195" i="6" s="1"/>
  <c r="G195" i="6" s="1"/>
  <c r="E227" i="6"/>
  <c r="F227" i="6" s="1"/>
  <c r="G227" i="6" s="1"/>
  <c r="E259" i="6"/>
  <c r="F259" i="6" s="1"/>
  <c r="G259" i="6" s="1"/>
  <c r="E291" i="6"/>
  <c r="F291" i="6" s="1"/>
  <c r="G291" i="6" s="1"/>
  <c r="E323" i="6"/>
  <c r="F323" i="6" s="1"/>
  <c r="G323" i="6" s="1"/>
  <c r="E12" i="6"/>
  <c r="F12" i="6" s="1"/>
  <c r="G12" i="6" s="1"/>
  <c r="E44" i="6"/>
  <c r="F44" i="6" s="1"/>
  <c r="G44" i="6" s="1"/>
  <c r="E76" i="6"/>
  <c r="F76" i="6" s="1"/>
  <c r="G76" i="6" s="1"/>
  <c r="E108" i="6"/>
  <c r="F108" i="6" s="1"/>
  <c r="G108" i="6" s="1"/>
  <c r="E140" i="6"/>
  <c r="F140" i="6" s="1"/>
  <c r="G140" i="6" s="1"/>
  <c r="E172" i="6"/>
  <c r="F172" i="6" s="1"/>
  <c r="G172" i="6" s="1"/>
  <c r="E204" i="6"/>
  <c r="F204" i="6" s="1"/>
  <c r="G204" i="6" s="1"/>
  <c r="E236" i="6"/>
  <c r="F236" i="6" s="1"/>
  <c r="G236" i="6" s="1"/>
  <c r="E268" i="6"/>
  <c r="F268" i="6" s="1"/>
  <c r="G268" i="6" s="1"/>
  <c r="E300" i="6"/>
  <c r="F300" i="6" s="1"/>
  <c r="G300" i="6" s="1"/>
  <c r="E174" i="6"/>
  <c r="F174" i="6" s="1"/>
  <c r="G174" i="6" s="1"/>
  <c r="E238" i="6"/>
  <c r="F238" i="6" s="1"/>
  <c r="G238" i="6" s="1"/>
  <c r="E302" i="6"/>
  <c r="F302" i="6" s="1"/>
  <c r="G302" i="6" s="1"/>
  <c r="E31" i="6"/>
  <c r="F31" i="6" s="1"/>
  <c r="G31" i="6" s="1"/>
  <c r="E63" i="6"/>
  <c r="F63" i="6" s="1"/>
  <c r="G63" i="6" s="1"/>
  <c r="E95" i="6"/>
  <c r="F95" i="6" s="1"/>
  <c r="G95" i="6" s="1"/>
  <c r="E127" i="6"/>
  <c r="F127" i="6" s="1"/>
  <c r="G127" i="6" s="1"/>
  <c r="E159" i="6"/>
  <c r="F159" i="6" s="1"/>
  <c r="G159" i="6" s="1"/>
  <c r="E191" i="6"/>
  <c r="F191" i="6" s="1"/>
  <c r="G191" i="6" s="1"/>
  <c r="E223" i="6"/>
  <c r="F223" i="6" s="1"/>
  <c r="G223" i="6" s="1"/>
  <c r="E255" i="6"/>
  <c r="F255" i="6" s="1"/>
  <c r="G255" i="6" s="1"/>
  <c r="E287" i="6"/>
  <c r="F287" i="6" s="1"/>
  <c r="G287" i="6" s="1"/>
  <c r="G320" i="6"/>
  <c r="E32" i="6"/>
  <c r="F32" i="6" s="1"/>
  <c r="G32" i="6" s="1"/>
  <c r="E64" i="6"/>
  <c r="F64" i="6" s="1"/>
  <c r="G64" i="6" s="1"/>
  <c r="E96" i="6"/>
  <c r="F96" i="6" s="1"/>
  <c r="G96" i="6" s="1"/>
  <c r="E128" i="6"/>
  <c r="F128" i="6" s="1"/>
  <c r="G128" i="6" s="1"/>
  <c r="E160" i="6"/>
  <c r="F160" i="6" s="1"/>
  <c r="G160" i="6" s="1"/>
  <c r="E192" i="6"/>
  <c r="F192" i="6" s="1"/>
  <c r="G192" i="6" s="1"/>
  <c r="E224" i="6"/>
  <c r="F224" i="6" s="1"/>
  <c r="G224" i="6" s="1"/>
  <c r="E256" i="6"/>
  <c r="F256" i="6" s="1"/>
  <c r="G256" i="6" s="1"/>
  <c r="E288" i="6"/>
  <c r="F288" i="6" s="1"/>
  <c r="G288" i="6" s="1"/>
  <c r="E182" i="6"/>
  <c r="F182" i="6" s="1"/>
  <c r="G182" i="6" s="1"/>
  <c r="E246" i="6"/>
  <c r="F246" i="6" s="1"/>
  <c r="G246" i="6" s="1"/>
  <c r="E310" i="6"/>
  <c r="F310" i="6" s="1"/>
  <c r="G310" i="6" s="1"/>
  <c r="G8" i="6"/>
  <c r="G40" i="6"/>
  <c r="G136" i="6"/>
  <c r="G168" i="6"/>
  <c r="G200" i="6"/>
  <c r="G264" i="6"/>
  <c r="G296" i="6"/>
  <c r="E25" i="6"/>
  <c r="F25" i="6" s="1"/>
  <c r="G25" i="6" s="1"/>
  <c r="E57" i="6"/>
  <c r="F57" i="6" s="1"/>
  <c r="G57" i="6" s="1"/>
  <c r="E89" i="6"/>
  <c r="F89" i="6" s="1"/>
  <c r="G89" i="6" s="1"/>
  <c r="E121" i="6"/>
  <c r="F121" i="6" s="1"/>
  <c r="G121" i="6" s="1"/>
  <c r="E153" i="6"/>
  <c r="F153" i="6" s="1"/>
  <c r="G153" i="6" s="1"/>
  <c r="E185" i="6"/>
  <c r="F185" i="6" s="1"/>
  <c r="G185" i="6" s="1"/>
  <c r="E217" i="6"/>
  <c r="F217" i="6" s="1"/>
  <c r="G217" i="6" s="1"/>
  <c r="E249" i="6"/>
  <c r="F249" i="6" s="1"/>
  <c r="G249" i="6" s="1"/>
  <c r="E281" i="6"/>
  <c r="F281" i="6" s="1"/>
  <c r="G281" i="6" s="1"/>
  <c r="E313" i="6"/>
  <c r="F313" i="6" s="1"/>
  <c r="G313" i="6" s="1"/>
  <c r="E190" i="6"/>
  <c r="F190" i="6" s="1"/>
  <c r="G190" i="6" s="1"/>
  <c r="E34" i="6"/>
  <c r="F34" i="6" s="1"/>
  <c r="G34" i="6" s="1"/>
  <c r="E66" i="6"/>
  <c r="F66" i="6" s="1"/>
  <c r="G66" i="6" s="1"/>
  <c r="E98" i="6"/>
  <c r="F98" i="6" s="1"/>
  <c r="G98" i="6" s="1"/>
  <c r="E130" i="6"/>
  <c r="F130" i="6" s="1"/>
  <c r="G130" i="6" s="1"/>
  <c r="E45" i="6"/>
  <c r="F45" i="6" s="1"/>
  <c r="G45" i="6" s="1"/>
  <c r="E77" i="6"/>
  <c r="F77" i="6" s="1"/>
  <c r="G77" i="6" s="1"/>
  <c r="E109" i="6"/>
  <c r="F109" i="6" s="1"/>
  <c r="G109" i="6" s="1"/>
  <c r="E141" i="6"/>
  <c r="F141" i="6" s="1"/>
  <c r="G141" i="6" s="1"/>
  <c r="E173" i="6"/>
  <c r="F173" i="6" s="1"/>
  <c r="G173" i="6" s="1"/>
  <c r="E205" i="6"/>
  <c r="F205" i="6" s="1"/>
  <c r="G205" i="6" s="1"/>
  <c r="E237" i="6"/>
  <c r="F237" i="6" s="1"/>
  <c r="G237" i="6" s="1"/>
  <c r="E269" i="6"/>
  <c r="F269" i="6" s="1"/>
  <c r="G269" i="6" s="1"/>
  <c r="E301" i="6"/>
  <c r="F301" i="6" s="1"/>
  <c r="G301" i="6" s="1"/>
  <c r="E38" i="6"/>
  <c r="F38" i="6" s="1"/>
  <c r="G38" i="6" s="1"/>
  <c r="E70" i="6"/>
  <c r="F70" i="6" s="1"/>
  <c r="G70" i="6" s="1"/>
  <c r="E102" i="6"/>
  <c r="F102" i="6" s="1"/>
  <c r="G102" i="6" s="1"/>
  <c r="E134" i="6"/>
  <c r="F134" i="6" s="1"/>
  <c r="G134" i="6" s="1"/>
  <c r="E319" i="6"/>
  <c r="F319" i="6" s="1"/>
  <c r="G319" i="6" s="1"/>
  <c r="G16" i="6"/>
  <c r="G48" i="6"/>
  <c r="G80" i="6"/>
  <c r="G112" i="6"/>
  <c r="G208" i="6"/>
  <c r="G240" i="6"/>
  <c r="E33" i="6"/>
  <c r="F33" i="6" s="1"/>
  <c r="G33" i="6" s="1"/>
  <c r="E65" i="6"/>
  <c r="F65" i="6" s="1"/>
  <c r="G65" i="6" s="1"/>
  <c r="E97" i="6"/>
  <c r="F97" i="6" s="1"/>
  <c r="G97" i="6" s="1"/>
  <c r="E129" i="6"/>
  <c r="F129" i="6" s="1"/>
  <c r="G129" i="6" s="1"/>
  <c r="E161" i="6"/>
  <c r="F161" i="6" s="1"/>
  <c r="G161" i="6" s="1"/>
  <c r="E193" i="6"/>
  <c r="F193" i="6" s="1"/>
  <c r="G193" i="6" s="1"/>
  <c r="E225" i="6"/>
  <c r="F225" i="6" s="1"/>
  <c r="G225" i="6" s="1"/>
  <c r="E257" i="6"/>
  <c r="F257" i="6" s="1"/>
  <c r="G257" i="6" s="1"/>
  <c r="E289" i="6"/>
  <c r="F289" i="6" s="1"/>
  <c r="G289" i="6" s="1"/>
  <c r="E321" i="6"/>
  <c r="F321" i="6" s="1"/>
  <c r="G321" i="6" s="1"/>
  <c r="E142" i="6"/>
  <c r="F142" i="6" s="1"/>
  <c r="G142" i="6" s="1"/>
  <c r="E206" i="6"/>
  <c r="F206" i="6" s="1"/>
  <c r="G206" i="6" s="1"/>
  <c r="E270" i="6"/>
  <c r="F270" i="6" s="1"/>
  <c r="G270" i="6" s="1"/>
  <c r="E322" i="6"/>
  <c r="F322" i="6" s="1"/>
  <c r="G322" i="6" s="1"/>
  <c r="P31" i="5" l="1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B255" i="5"/>
  <c r="C255" i="5"/>
  <c r="B256" i="5"/>
  <c r="C256" i="5"/>
  <c r="B257" i="5"/>
  <c r="C257" i="5"/>
  <c r="B258" i="5"/>
  <c r="C258" i="5"/>
  <c r="B259" i="5"/>
  <c r="C259" i="5"/>
  <c r="B260" i="5"/>
  <c r="C260" i="5"/>
  <c r="B261" i="5"/>
  <c r="C261" i="5"/>
  <c r="B262" i="5"/>
  <c r="C262" i="5"/>
  <c r="B263" i="5"/>
  <c r="C263" i="5"/>
  <c r="B264" i="5"/>
  <c r="C264" i="5"/>
  <c r="B265" i="5"/>
  <c r="C265" i="5"/>
  <c r="B266" i="5"/>
  <c r="C266" i="5"/>
  <c r="B267" i="5"/>
  <c r="C267" i="5"/>
  <c r="B268" i="5"/>
  <c r="C268" i="5"/>
  <c r="B269" i="5"/>
  <c r="C269" i="5"/>
  <c r="B270" i="5"/>
  <c r="C270" i="5"/>
  <c r="B271" i="5"/>
  <c r="C271" i="5"/>
  <c r="B272" i="5"/>
  <c r="C272" i="5"/>
  <c r="B273" i="5"/>
  <c r="C273" i="5"/>
  <c r="B274" i="5"/>
  <c r="C274" i="5"/>
  <c r="B275" i="5"/>
  <c r="C275" i="5"/>
  <c r="B276" i="5"/>
  <c r="C276" i="5"/>
  <c r="B277" i="5"/>
  <c r="C277" i="5"/>
  <c r="B278" i="5"/>
  <c r="C278" i="5"/>
  <c r="B279" i="5"/>
  <c r="C279" i="5"/>
  <c r="B280" i="5"/>
  <c r="C280" i="5"/>
  <c r="B281" i="5"/>
  <c r="C281" i="5"/>
  <c r="B282" i="5"/>
  <c r="C282" i="5"/>
  <c r="B283" i="5"/>
  <c r="C283" i="5"/>
  <c r="B284" i="5"/>
  <c r="C284" i="5"/>
  <c r="B285" i="5"/>
  <c r="C285" i="5"/>
  <c r="B286" i="5"/>
  <c r="C286" i="5"/>
  <c r="B287" i="5"/>
  <c r="C287" i="5"/>
  <c r="B288" i="5"/>
  <c r="C288" i="5"/>
  <c r="B289" i="5"/>
  <c r="C289" i="5"/>
  <c r="B290" i="5"/>
  <c r="C290" i="5"/>
  <c r="B291" i="5"/>
  <c r="C291" i="5"/>
  <c r="B292" i="5"/>
  <c r="C292" i="5"/>
  <c r="B293" i="5"/>
  <c r="C293" i="5"/>
  <c r="B294" i="5"/>
  <c r="C294" i="5"/>
  <c r="B295" i="5"/>
  <c r="C295" i="5"/>
  <c r="B296" i="5"/>
  <c r="C296" i="5"/>
  <c r="B297" i="5"/>
  <c r="C297" i="5"/>
  <c r="B298" i="5"/>
  <c r="C298" i="5"/>
  <c r="B299" i="5"/>
  <c r="C299" i="5"/>
  <c r="B300" i="5"/>
  <c r="C300" i="5"/>
  <c r="B301" i="5"/>
  <c r="C301" i="5"/>
  <c r="B302" i="5"/>
  <c r="C302" i="5"/>
  <c r="B303" i="5"/>
  <c r="C303" i="5"/>
  <c r="B304" i="5"/>
  <c r="C304" i="5"/>
  <c r="B305" i="5"/>
  <c r="C305" i="5"/>
  <c r="B306" i="5"/>
  <c r="C306" i="5"/>
  <c r="B307" i="5"/>
  <c r="C307" i="5"/>
  <c r="B308" i="5"/>
  <c r="C308" i="5"/>
  <c r="B309" i="5"/>
  <c r="C309" i="5"/>
  <c r="B310" i="5"/>
  <c r="C310" i="5"/>
  <c r="B311" i="5"/>
  <c r="C311" i="5"/>
  <c r="B312" i="5"/>
  <c r="C312" i="5"/>
  <c r="B313" i="5"/>
  <c r="C313" i="5"/>
  <c r="B314" i="5"/>
  <c r="C314" i="5"/>
  <c r="B315" i="5"/>
  <c r="C315" i="5"/>
  <c r="B316" i="5"/>
  <c r="C316" i="5"/>
  <c r="B317" i="5"/>
  <c r="C317" i="5"/>
  <c r="B318" i="5"/>
  <c r="C318" i="5"/>
  <c r="B319" i="5"/>
  <c r="C319" i="5"/>
  <c r="B320" i="5"/>
  <c r="C320" i="5"/>
  <c r="B321" i="5"/>
  <c r="C321" i="5"/>
  <c r="B322" i="5"/>
  <c r="C322" i="5"/>
  <c r="B323" i="5"/>
  <c r="C323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B15" i="5"/>
  <c r="P14" i="5" s="1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P6" i="5"/>
  <c r="P7" i="5"/>
  <c r="P8" i="5"/>
  <c r="P9" i="5"/>
  <c r="P12" i="5"/>
  <c r="P13" i="5"/>
  <c r="P10" i="5"/>
  <c r="B14" i="5"/>
  <c r="C14" i="5"/>
  <c r="F14" i="5"/>
  <c r="I14" i="5"/>
  <c r="L14" i="5"/>
  <c r="N14" i="5"/>
  <c r="B13" i="5"/>
  <c r="C13" i="5"/>
  <c r="F13" i="5"/>
  <c r="I13" i="5"/>
  <c r="L13" i="5"/>
  <c r="N13" i="5"/>
  <c r="N11" i="5"/>
  <c r="N12" i="5"/>
  <c r="B12" i="5"/>
  <c r="C12" i="5"/>
  <c r="F12" i="5"/>
  <c r="I12" i="5"/>
  <c r="L12" i="5"/>
  <c r="B11" i="5"/>
  <c r="C11" i="5"/>
  <c r="F11" i="5"/>
  <c r="I11" i="5"/>
  <c r="L11" i="5"/>
  <c r="N7" i="5"/>
  <c r="N8" i="5"/>
  <c r="N9" i="5"/>
  <c r="N10" i="5"/>
  <c r="B10" i="5"/>
  <c r="C10" i="5"/>
  <c r="F10" i="5"/>
  <c r="I10" i="5"/>
  <c r="L10" i="5"/>
  <c r="N6" i="5"/>
  <c r="B9" i="5"/>
  <c r="C9" i="5"/>
  <c r="F9" i="5"/>
  <c r="I9" i="5"/>
  <c r="L9" i="5"/>
  <c r="B8" i="5"/>
  <c r="C8" i="5"/>
  <c r="F8" i="5"/>
  <c r="I8" i="5"/>
  <c r="L8" i="5"/>
  <c r="B7" i="5"/>
  <c r="C7" i="5"/>
  <c r="F7" i="5"/>
  <c r="I7" i="5"/>
  <c r="B7" i="6" s="1"/>
  <c r="L7" i="5"/>
  <c r="L6" i="5"/>
  <c r="I6" i="5"/>
  <c r="F6" i="5"/>
  <c r="C6" i="5"/>
  <c r="B6" i="5"/>
  <c r="C7" i="6" l="1"/>
  <c r="D7" i="6" s="1"/>
  <c r="M10" i="5"/>
  <c r="M14" i="5"/>
  <c r="M11" i="5"/>
  <c r="M9" i="5"/>
  <c r="M6" i="5"/>
  <c r="M8" i="5"/>
  <c r="M12" i="5"/>
  <c r="M13" i="5"/>
  <c r="M7" i="5"/>
  <c r="P12" i="1"/>
  <c r="N12" i="1"/>
  <c r="L12" i="1"/>
  <c r="J12" i="1"/>
  <c r="H12" i="1"/>
  <c r="F12" i="1"/>
  <c r="D12" i="1"/>
  <c r="B12" i="1"/>
  <c r="O11" i="1"/>
  <c r="O9" i="1"/>
  <c r="O7" i="1"/>
  <c r="M11" i="1"/>
  <c r="M9" i="1"/>
  <c r="M7" i="1"/>
  <c r="K11" i="1"/>
  <c r="K9" i="1"/>
  <c r="K7" i="1"/>
  <c r="I11" i="1"/>
  <c r="I9" i="1"/>
  <c r="I7" i="1"/>
  <c r="G11" i="1"/>
  <c r="G9" i="1"/>
  <c r="G7" i="1"/>
  <c r="E11" i="1"/>
  <c r="E9" i="1"/>
  <c r="E7" i="1"/>
  <c r="P11" i="5" l="1"/>
  <c r="E7" i="6"/>
  <c r="F7" i="6" s="1"/>
  <c r="G7" i="6" s="1"/>
  <c r="C11" i="1"/>
  <c r="C9" i="1"/>
  <c r="C7" i="1"/>
  <c r="M6" i="3" l="1"/>
  <c r="N6" i="3"/>
  <c r="L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I7" i="3"/>
  <c r="J7" i="3"/>
  <c r="K7" i="3"/>
  <c r="L7" i="3"/>
  <c r="I8" i="3"/>
  <c r="J8" i="3"/>
  <c r="K8" i="3"/>
  <c r="L8" i="3"/>
  <c r="I9" i="3"/>
  <c r="J9" i="3"/>
  <c r="K9" i="3"/>
  <c r="L9" i="3"/>
  <c r="I10" i="3"/>
  <c r="J10" i="3"/>
  <c r="K10" i="3"/>
  <c r="L10" i="3"/>
  <c r="I11" i="3"/>
  <c r="J11" i="3"/>
  <c r="K11" i="3"/>
  <c r="L11" i="3"/>
  <c r="I12" i="3"/>
  <c r="J12" i="3"/>
  <c r="K12" i="3"/>
  <c r="L12" i="3"/>
  <c r="I13" i="3"/>
  <c r="J13" i="3"/>
  <c r="K13" i="3"/>
  <c r="L13" i="3"/>
  <c r="I14" i="3"/>
  <c r="J14" i="3"/>
  <c r="K14" i="3"/>
  <c r="L14" i="3"/>
  <c r="I15" i="3"/>
  <c r="J15" i="3"/>
  <c r="K15" i="3"/>
  <c r="L15" i="3"/>
  <c r="I16" i="3"/>
  <c r="J16" i="3"/>
  <c r="K16" i="3"/>
  <c r="L16" i="3"/>
  <c r="I17" i="3"/>
  <c r="J17" i="3"/>
  <c r="K17" i="3"/>
  <c r="L17" i="3"/>
  <c r="I18" i="3"/>
  <c r="J18" i="3"/>
  <c r="K18" i="3"/>
  <c r="L18" i="3"/>
  <c r="I19" i="3"/>
  <c r="J19" i="3"/>
  <c r="K19" i="3"/>
  <c r="L19" i="3"/>
  <c r="I20" i="3"/>
  <c r="J20" i="3"/>
  <c r="K20" i="3"/>
  <c r="L20" i="3"/>
  <c r="I21" i="3"/>
  <c r="J21" i="3"/>
  <c r="K21" i="3"/>
  <c r="L21" i="3"/>
  <c r="I22" i="3"/>
  <c r="J22" i="3"/>
  <c r="K22" i="3"/>
  <c r="L22" i="3"/>
  <c r="I23" i="3"/>
  <c r="J23" i="3"/>
  <c r="K23" i="3"/>
  <c r="L23" i="3"/>
  <c r="I24" i="3"/>
  <c r="J24" i="3"/>
  <c r="K24" i="3"/>
  <c r="L24" i="3"/>
  <c r="I25" i="3"/>
  <c r="J25" i="3"/>
  <c r="K25" i="3"/>
  <c r="L25" i="3"/>
  <c r="I26" i="3"/>
  <c r="J26" i="3"/>
  <c r="K26" i="3"/>
  <c r="L26" i="3"/>
  <c r="I27" i="3"/>
  <c r="J27" i="3"/>
  <c r="K27" i="3"/>
  <c r="L27" i="3"/>
  <c r="I28" i="3"/>
  <c r="J28" i="3"/>
  <c r="K28" i="3"/>
  <c r="L28" i="3"/>
  <c r="I29" i="3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I35" i="3"/>
  <c r="J35" i="3"/>
  <c r="K35" i="3"/>
  <c r="L35" i="3"/>
  <c r="I36" i="3"/>
  <c r="J36" i="3"/>
  <c r="K36" i="3"/>
  <c r="L36" i="3"/>
  <c r="I37" i="3"/>
  <c r="J37" i="3"/>
  <c r="K37" i="3"/>
  <c r="L37" i="3"/>
  <c r="O6" i="3"/>
  <c r="K6" i="3"/>
  <c r="I6" i="3"/>
  <c r="J6" i="3"/>
  <c r="P6" i="3" l="1"/>
  <c r="S12" i="1"/>
  <c r="C16" i="1"/>
  <c r="E16" i="1"/>
  <c r="G16" i="1"/>
  <c r="I16" i="1"/>
  <c r="K16" i="1"/>
  <c r="C18" i="1"/>
  <c r="E18" i="1"/>
  <c r="G18" i="1"/>
  <c r="I18" i="1"/>
  <c r="K18" i="1"/>
  <c r="C20" i="1"/>
  <c r="E20" i="1"/>
  <c r="G20" i="1"/>
  <c r="I20" i="1"/>
  <c r="K20" i="1"/>
  <c r="Q6" i="3" l="1"/>
  <c r="D5" i="1"/>
  <c r="C1" i="1" s="1"/>
  <c r="F5" i="1"/>
  <c r="H5" i="1"/>
  <c r="J5" i="1"/>
  <c r="L5" i="1"/>
  <c r="N5" i="1"/>
  <c r="B14" i="1" l="1"/>
  <c r="H14" i="1"/>
  <c r="D14" i="1"/>
  <c r="F14" i="1"/>
  <c r="J14" i="1"/>
  <c r="G39" i="3"/>
  <c r="E39" i="3"/>
  <c r="C39" i="3"/>
  <c r="O37" i="3"/>
  <c r="O36" i="3"/>
  <c r="O35" i="3"/>
  <c r="O34" i="3"/>
  <c r="O33" i="3"/>
  <c r="O32" i="3"/>
  <c r="O31" i="3"/>
  <c r="O30" i="3"/>
  <c r="O29" i="3"/>
  <c r="O28" i="3"/>
  <c r="O27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C5" i="2" l="1"/>
  <c r="I39" i="3"/>
  <c r="P33" i="3"/>
  <c r="P14" i="3"/>
  <c r="R14" i="3" s="1"/>
  <c r="S14" i="3" s="1"/>
  <c r="P21" i="3"/>
  <c r="R21" i="3" s="1"/>
  <c r="S21" i="3" s="1"/>
  <c r="P34" i="3"/>
  <c r="R34" i="3" s="1"/>
  <c r="S34" i="3" s="1"/>
  <c r="P12" i="3"/>
  <c r="R12" i="3" s="1"/>
  <c r="S12" i="3" s="1"/>
  <c r="P13" i="3"/>
  <c r="R13" i="3" s="1"/>
  <c r="S13" i="3" s="1"/>
  <c r="P36" i="3"/>
  <c r="R36" i="3" s="1"/>
  <c r="S36" i="3" s="1"/>
  <c r="P37" i="3"/>
  <c r="R37" i="3" s="1"/>
  <c r="S37" i="3" s="1"/>
  <c r="P26" i="3"/>
  <c r="R26" i="3" s="1"/>
  <c r="S26" i="3" s="1"/>
  <c r="P17" i="3"/>
  <c r="R17" i="3" s="1"/>
  <c r="S17" i="3" s="1"/>
  <c r="P25" i="3"/>
  <c r="R25" i="3" s="1"/>
  <c r="S25" i="3" s="1"/>
  <c r="P27" i="3"/>
  <c r="R27" i="3" s="1"/>
  <c r="P35" i="3"/>
  <c r="R35" i="3" s="1"/>
  <c r="S35" i="3" s="1"/>
  <c r="P32" i="3"/>
  <c r="R32" i="3" s="1"/>
  <c r="S32" i="3" s="1"/>
  <c r="P9" i="3"/>
  <c r="R9" i="3" s="1"/>
  <c r="S9" i="3" s="1"/>
  <c r="P8" i="3"/>
  <c r="R8" i="3" s="1"/>
  <c r="S8" i="3" s="1"/>
  <c r="P10" i="3"/>
  <c r="R10" i="3" s="1"/>
  <c r="S10" i="3" s="1"/>
  <c r="P11" i="3"/>
  <c r="R11" i="3" s="1"/>
  <c r="S11" i="3" s="1"/>
  <c r="P23" i="3"/>
  <c r="R23" i="3" s="1"/>
  <c r="S23" i="3" s="1"/>
  <c r="P31" i="3"/>
  <c r="R31" i="3" s="1"/>
  <c r="S31" i="3" s="1"/>
  <c r="P15" i="3"/>
  <c r="R15" i="3" s="1"/>
  <c r="S15" i="3" s="1"/>
  <c r="P16" i="3"/>
  <c r="R16" i="3" s="1"/>
  <c r="S16" i="3" s="1"/>
  <c r="P18" i="3"/>
  <c r="R18" i="3" s="1"/>
  <c r="S18" i="3" s="1"/>
  <c r="P28" i="3"/>
  <c r="R28" i="3" s="1"/>
  <c r="S28" i="3" s="1"/>
  <c r="P22" i="3"/>
  <c r="R22" i="3" s="1"/>
  <c r="S22" i="3" s="1"/>
  <c r="P7" i="3"/>
  <c r="R7" i="3" s="1"/>
  <c r="S7" i="3" s="1"/>
  <c r="P19" i="3"/>
  <c r="R19" i="3" s="1"/>
  <c r="S19" i="3" s="1"/>
  <c r="P29" i="3"/>
  <c r="R29" i="3" s="1"/>
  <c r="S29" i="3" s="1"/>
  <c r="P30" i="3"/>
  <c r="R30" i="3" s="1"/>
  <c r="S30" i="3" s="1"/>
  <c r="P20" i="3"/>
  <c r="R20" i="3" s="1"/>
  <c r="S20" i="3" s="1"/>
  <c r="P24" i="3"/>
  <c r="R24" i="3" s="1"/>
  <c r="S24" i="3" s="1"/>
  <c r="R33" i="3"/>
  <c r="S33" i="3" s="1"/>
  <c r="S27" i="3" l="1"/>
  <c r="P50" i="1" l="1"/>
  <c r="S50" i="1" s="1"/>
  <c r="O47" i="1"/>
  <c r="M47" i="1"/>
  <c r="K47" i="1"/>
  <c r="I47" i="1"/>
  <c r="G47" i="1"/>
  <c r="F48" i="1" s="1"/>
  <c r="E47" i="1"/>
  <c r="C47" i="1"/>
  <c r="O45" i="1"/>
  <c r="M45" i="1"/>
  <c r="K45" i="1"/>
  <c r="I45" i="1"/>
  <c r="G45" i="1"/>
  <c r="E45" i="1"/>
  <c r="C45" i="1"/>
  <c r="O43" i="1"/>
  <c r="M43" i="1"/>
  <c r="K43" i="1"/>
  <c r="I43" i="1"/>
  <c r="G43" i="1"/>
  <c r="E43" i="1"/>
  <c r="C43" i="1"/>
  <c r="O38" i="1"/>
  <c r="M38" i="1"/>
  <c r="K38" i="1"/>
  <c r="I38" i="1"/>
  <c r="G38" i="1"/>
  <c r="E38" i="1"/>
  <c r="C38" i="1"/>
  <c r="O36" i="1"/>
  <c r="M36" i="1"/>
  <c r="K36" i="1"/>
  <c r="I36" i="1"/>
  <c r="G36" i="1"/>
  <c r="E36" i="1"/>
  <c r="C36" i="1"/>
  <c r="O34" i="1"/>
  <c r="M34" i="1"/>
  <c r="K34" i="1"/>
  <c r="I34" i="1"/>
  <c r="G34" i="1"/>
  <c r="E34" i="1"/>
  <c r="C34" i="1"/>
  <c r="O29" i="1"/>
  <c r="M29" i="1"/>
  <c r="K29" i="1"/>
  <c r="I29" i="1"/>
  <c r="G29" i="1"/>
  <c r="E29" i="1"/>
  <c r="C29" i="1"/>
  <c r="O27" i="1"/>
  <c r="M27" i="1"/>
  <c r="K27" i="1"/>
  <c r="I27" i="1"/>
  <c r="G27" i="1"/>
  <c r="E27" i="1"/>
  <c r="C27" i="1"/>
  <c r="O25" i="1"/>
  <c r="M25" i="1"/>
  <c r="K25" i="1"/>
  <c r="I25" i="1"/>
  <c r="G25" i="1"/>
  <c r="E25" i="1"/>
  <c r="C25" i="1"/>
  <c r="O20" i="1"/>
  <c r="M20" i="1"/>
  <c r="O18" i="1"/>
  <c r="M18" i="1"/>
  <c r="O16" i="1"/>
  <c r="M16" i="1"/>
  <c r="N14" i="1"/>
  <c r="B23" i="1" s="1"/>
  <c r="H30" i="1" l="1"/>
  <c r="F39" i="1"/>
  <c r="H39" i="1"/>
  <c r="L21" i="1"/>
  <c r="B30" i="1"/>
  <c r="N21" i="1"/>
  <c r="N39" i="1"/>
  <c r="B21" i="1"/>
  <c r="L39" i="1"/>
  <c r="H21" i="1"/>
  <c r="F21" i="1"/>
  <c r="J30" i="1"/>
  <c r="D39" i="1"/>
  <c r="N30" i="1"/>
  <c r="F30" i="1"/>
  <c r="D30" i="1"/>
  <c r="J21" i="1"/>
  <c r="D21" i="1"/>
  <c r="D48" i="1"/>
  <c r="B48" i="1"/>
  <c r="L30" i="1"/>
  <c r="B39" i="1"/>
  <c r="J39" i="1"/>
  <c r="F23" i="1"/>
  <c r="H23" i="1"/>
  <c r="D23" i="1"/>
  <c r="N23" i="1"/>
  <c r="D32" i="1" s="1"/>
  <c r="J23" i="1"/>
  <c r="L23" i="1"/>
  <c r="L14" i="1"/>
  <c r="P21" i="1" l="1"/>
  <c r="S21" i="1" s="1"/>
  <c r="P30" i="1"/>
  <c r="P48" i="1"/>
  <c r="P49" i="1" s="1"/>
  <c r="S49" i="1" s="1"/>
  <c r="P39" i="1"/>
  <c r="L32" i="1"/>
  <c r="J32" i="1"/>
  <c r="H32" i="1"/>
  <c r="F32" i="1"/>
  <c r="B32" i="1"/>
  <c r="N32" i="1"/>
  <c r="S39" i="1" l="1"/>
  <c r="C8" i="2"/>
  <c r="S30" i="1"/>
  <c r="C7" i="2"/>
  <c r="S48" i="1"/>
  <c r="C9" i="2"/>
  <c r="U49" i="1"/>
  <c r="C6" i="2"/>
  <c r="N41" i="1"/>
  <c r="L41" i="1"/>
  <c r="J41" i="1"/>
  <c r="F41" i="1"/>
  <c r="H41" i="1"/>
  <c r="B41" i="1"/>
  <c r="D41" i="1"/>
  <c r="R6" i="3"/>
  <c r="S6" i="3" s="1"/>
  <c r="P38" i="3"/>
  <c r="C10" i="2" l="1"/>
  <c r="S38" i="3" l="1"/>
</calcChain>
</file>

<file path=xl/comments1.xml><?xml version="1.0" encoding="utf-8"?>
<comments xmlns="http://schemas.openxmlformats.org/spreadsheetml/2006/main">
  <authors>
    <author>Poul Madsen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
Som du kan se har jeg ikke start/slut tider med i dette ark. Da jeg ikke lige kan se formålet med dette. Men skulle du have det behov, så kan de let hentes med en simpel LOPSLAGS formel som eks. Her.
</t>
        </r>
      </text>
    </comment>
  </commentList>
</comments>
</file>

<file path=xl/sharedStrings.xml><?xml version="1.0" encoding="utf-8"?>
<sst xmlns="http://schemas.openxmlformats.org/spreadsheetml/2006/main" count="268" uniqueCount="91">
  <si>
    <t>Medarbejder</t>
  </si>
  <si>
    <t>Gerd Petersen</t>
  </si>
  <si>
    <t>Perioden, starter den:</t>
  </si>
  <si>
    <t>Perioden slutter den:</t>
  </si>
  <si>
    <t>Mandag</t>
  </si>
  <si>
    <t>Tirsdag</t>
  </si>
  <si>
    <t>Onsdag</t>
  </si>
  <si>
    <t>Torsdag</t>
  </si>
  <si>
    <t>Fredag</t>
  </si>
  <si>
    <t>Lørdag</t>
  </si>
  <si>
    <t>Søndag</t>
  </si>
  <si>
    <t>Mødetid 1</t>
  </si>
  <si>
    <t>Timer i alt</t>
  </si>
  <si>
    <t>Sluttid 1</t>
  </si>
  <si>
    <t>Mødetid 2</t>
  </si>
  <si>
    <t>Sluttid 2</t>
  </si>
  <si>
    <t>Mødetid 3</t>
  </si>
  <si>
    <t>Sluttid 3</t>
  </si>
  <si>
    <t>Total for</t>
  </si>
  <si>
    <t>Ugen</t>
  </si>
  <si>
    <t>Torsdag X</t>
  </si>
  <si>
    <t>Total</t>
  </si>
  <si>
    <t>Perioden</t>
  </si>
  <si>
    <t xml:space="preserve">til </t>
  </si>
  <si>
    <t xml:space="preserve">Ugen </t>
  </si>
  <si>
    <t>I alt timer</t>
  </si>
  <si>
    <t>Total timer</t>
  </si>
  <si>
    <t>a</t>
  </si>
  <si>
    <t>Min sammentælling</t>
  </si>
  <si>
    <t>Nøgle tal</t>
  </si>
  <si>
    <t>Km ud/hjem</t>
  </si>
  <si>
    <t>Km -</t>
  </si>
  <si>
    <t>Pris pr Km</t>
  </si>
  <si>
    <t>Skat fradrag</t>
  </si>
  <si>
    <t>Dato</t>
  </si>
  <si>
    <t>Mødesteds adresse</t>
  </si>
  <si>
    <t>Møde tid 1</t>
  </si>
  <si>
    <t>Slut tid 1</t>
  </si>
  <si>
    <t>Slut tid 2</t>
  </si>
  <si>
    <t>Slut tid 3</t>
  </si>
  <si>
    <t>Km.ud 1</t>
  </si>
  <si>
    <t>Km. Hjem 1</t>
  </si>
  <si>
    <t>Km.ud 2</t>
  </si>
  <si>
    <t>Km. Hjem 2</t>
  </si>
  <si>
    <t>Km.ud 3</t>
  </si>
  <si>
    <t>Km. Hjem 3</t>
  </si>
  <si>
    <t xml:space="preserve"> -km pr. dag</t>
  </si>
  <si>
    <t>i Alt km.</t>
  </si>
  <si>
    <t xml:space="preserve">Pris pr km </t>
  </si>
  <si>
    <t>i alt Kr.</t>
  </si>
  <si>
    <t>Nybrovej</t>
  </si>
  <si>
    <t>Total kørsels fradrag for perioden</t>
  </si>
  <si>
    <t xml:space="preserve">Antal møde tider </t>
  </si>
  <si>
    <t>Fri</t>
  </si>
  <si>
    <t>Gerd</t>
  </si>
  <si>
    <t>21-02-til 26-02-2017</t>
  </si>
  <si>
    <t xml:space="preserve">27-02- til 05-03-2017 </t>
  </si>
  <si>
    <t xml:space="preserve">06-03 til 12-03-2017 </t>
  </si>
  <si>
    <t>13-03 til 19-03-2017</t>
  </si>
  <si>
    <t xml:space="preserve"> 20-03-17</t>
  </si>
  <si>
    <t>nøgle tal</t>
  </si>
  <si>
    <t>Km max</t>
  </si>
  <si>
    <t>km pris</t>
  </si>
  <si>
    <t>Max 100</t>
  </si>
  <si>
    <t>Max km</t>
  </si>
  <si>
    <t>pr dag</t>
  </si>
  <si>
    <t>Timer i alt fra 21-02 til 20-03-17</t>
  </si>
  <si>
    <t>Uge</t>
  </si>
  <si>
    <t>Dag</t>
  </si>
  <si>
    <t>Start.1</t>
  </si>
  <si>
    <t>Slut.1</t>
  </si>
  <si>
    <t>Start.2</t>
  </si>
  <si>
    <t>Slut.2</t>
  </si>
  <si>
    <t>Start.3</t>
  </si>
  <si>
    <t>Slut.3</t>
  </si>
  <si>
    <t>Timer.1</t>
  </si>
  <si>
    <t>Timer.3</t>
  </si>
  <si>
    <t>Timer.2</t>
  </si>
  <si>
    <t>Sats</t>
  </si>
  <si>
    <t>Kr</t>
  </si>
  <si>
    <t>kr/uge</t>
  </si>
  <si>
    <t>km ud/hjem</t>
  </si>
  <si>
    <t>u/fradrag</t>
  </si>
  <si>
    <t>km i alt</t>
  </si>
  <si>
    <t>km 25-120</t>
  </si>
  <si>
    <t>km &gt;120</t>
  </si>
  <si>
    <t>kr 25-120</t>
  </si>
  <si>
    <t>kr &gt;120</t>
  </si>
  <si>
    <t>Sats &gt;120</t>
  </si>
  <si>
    <t>Sats 25-120</t>
  </si>
  <si>
    <t>Fradrag/dag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</si>
</sst>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kr.&quot;\ #,##0.00"/>
    <numFmt numFmtId="165" formatCode="h:mm;@"/>
    <numFmt numFmtId="166" formatCode="0.00_);[Red]\(0.00\)"/>
    <numFmt numFmtId="167" formatCode="&quot;kr&quot;\ #,##0.00"/>
    <numFmt numFmtId="168" formatCode="hh:mm;@"/>
    <numFmt numFmtId="169" formatCode="00\:00"/>
    <numFmt numFmtId="170" formatCode="ddd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medium">
        <color theme="6"/>
      </top>
      <bottom style="thin">
        <color theme="6"/>
      </bottom>
      <diagonal/>
    </border>
    <border>
      <left/>
      <right style="medium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/>
      <top style="thick">
        <color auto="1"/>
      </top>
      <bottom style="double">
        <color auto="1"/>
      </bottom>
      <diagonal/>
    </border>
    <border>
      <left/>
      <right style="thin">
        <color theme="6"/>
      </right>
      <top style="thick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0" fillId="0" borderId="0" xfId="0" applyNumberFormat="1"/>
    <xf numFmtId="0" fontId="2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right" vertical="center" inden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6" borderId="6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14" xfId="0" applyNumberFormat="1" applyBorder="1"/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Protection="1"/>
    <xf numFmtId="168" fontId="0" fillId="0" borderId="0" xfId="0" applyNumberFormat="1" applyAlignment="1" applyProtection="1">
      <alignment horizontal="center"/>
      <protection locked="0"/>
    </xf>
    <xf numFmtId="2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 applyProtection="1">
      <alignment horizontal="center"/>
    </xf>
    <xf numFmtId="20" fontId="0" fillId="0" borderId="0" xfId="0" applyNumberFormat="1" applyAlignment="1" applyProtection="1">
      <alignment horizontal="center"/>
      <protection locked="0"/>
    </xf>
    <xf numFmtId="168" fontId="6" fillId="0" borderId="0" xfId="0" applyNumberFormat="1" applyFont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7" fontId="0" fillId="0" borderId="16" xfId="0" applyNumberFormat="1" applyBorder="1" applyAlignment="1" applyProtection="1">
      <alignment horizontal="center"/>
    </xf>
    <xf numFmtId="20" fontId="0" fillId="0" borderId="0" xfId="0" applyNumberFormat="1" applyAlignment="1" applyProtection="1">
      <alignment horizontal="center"/>
    </xf>
    <xf numFmtId="16" fontId="0" fillId="0" borderId="0" xfId="0" applyNumberFormat="1"/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167" fontId="0" fillId="0" borderId="15" xfId="0" applyNumberFormat="1" applyBorder="1" applyAlignment="1">
      <alignment horizontal="center"/>
    </xf>
    <xf numFmtId="169" fontId="0" fillId="0" borderId="0" xfId="0" applyNumberFormat="1"/>
    <xf numFmtId="16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0" fillId="0" borderId="0" xfId="0" applyNumberFormat="1"/>
    <xf numFmtId="0" fontId="0" fillId="0" borderId="0" xfId="0" applyNumberFormat="1"/>
    <xf numFmtId="0" fontId="9" fillId="7" borderId="17" xfId="0" applyFont="1" applyFill="1" applyBorder="1"/>
    <xf numFmtId="0" fontId="9" fillId="7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left"/>
    </xf>
    <xf numFmtId="14" fontId="8" fillId="0" borderId="17" xfId="0" applyNumberFormat="1" applyFont="1" applyFill="1" applyBorder="1"/>
    <xf numFmtId="0" fontId="8" fillId="0" borderId="17" xfId="0" applyFont="1" applyFill="1" applyBorder="1" applyAlignment="1">
      <alignment horizontal="center"/>
    </xf>
    <xf numFmtId="170" fontId="8" fillId="0" borderId="17" xfId="0" applyNumberFormat="1" applyFont="1" applyFill="1" applyBorder="1" applyAlignment="1">
      <alignment horizontal="center"/>
    </xf>
    <xf numFmtId="20" fontId="8" fillId="0" borderId="17" xfId="0" applyNumberFormat="1" applyFont="1" applyFill="1" applyBorder="1"/>
    <xf numFmtId="2" fontId="8" fillId="0" borderId="17" xfId="0" applyNumberFormat="1" applyFont="1" applyFill="1" applyBorder="1"/>
    <xf numFmtId="0" fontId="0" fillId="0" borderId="17" xfId="0" applyBorder="1"/>
    <xf numFmtId="20" fontId="8" fillId="4" borderId="17" xfId="0" applyNumberFormat="1" applyFont="1" applyFill="1" applyBorder="1"/>
    <xf numFmtId="0" fontId="0" fillId="4" borderId="17" xfId="0" applyFill="1" applyBorder="1"/>
    <xf numFmtId="166" fontId="5" fillId="5" borderId="6" xfId="0" applyNumberFormat="1" applyFont="1" applyFill="1" applyBorder="1" applyAlignment="1">
      <alignment horizontal="center" vertical="center"/>
    </xf>
    <xf numFmtId="20" fontId="0" fillId="6" borderId="8" xfId="0" applyNumberFormat="1" applyFill="1" applyBorder="1" applyAlignment="1">
      <alignment horizontal="center"/>
    </xf>
    <xf numFmtId="20" fontId="0" fillId="6" borderId="9" xfId="0" applyNumberFormat="1" applyFill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166" fontId="0" fillId="6" borderId="11" xfId="0" applyNumberForma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166" fontId="5" fillId="5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 indent="1"/>
    </xf>
    <xf numFmtId="14" fontId="1" fillId="0" borderId="3" xfId="0" applyNumberFormat="1" applyFont="1" applyFill="1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8" fillId="0" borderId="17" xfId="0" applyNumberFormat="1" applyFont="1" applyFill="1" applyBorder="1"/>
    <xf numFmtId="0" fontId="0" fillId="0" borderId="17" xfId="0" applyNumberFormat="1" applyBorder="1"/>
    <xf numFmtId="0" fontId="0" fillId="7" borderId="17" xfId="0" applyFill="1" applyBorder="1"/>
    <xf numFmtId="0" fontId="0" fillId="7" borderId="17" xfId="0" applyFill="1" applyBorder="1" applyAlignment="1">
      <alignment horizontal="center"/>
    </xf>
    <xf numFmtId="2" fontId="0" fillId="0" borderId="17" xfId="0" applyNumberFormat="1" applyBorder="1"/>
    <xf numFmtId="0" fontId="8" fillId="4" borderId="17" xfId="0" applyFont="1" applyFill="1" applyBorder="1"/>
    <xf numFmtId="168" fontId="0" fillId="0" borderId="17" xfId="0" applyNumberFormat="1" applyBorder="1"/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ch%20Minibusser\Timeseddel%20for%20pr.%20m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mdr."/>
      <sheetName val="21-09 til 30-09-16"/>
      <sheetName val="01-10-16 til 20-10-16"/>
      <sheetName val="21-10-16 til 20-11-16"/>
      <sheetName val="21-11-16 til 20-12-16"/>
      <sheetName val="21-12-16 til 20-01-17"/>
      <sheetName val="Kørsels fradrag Master"/>
      <sheetName val="K fradrag 01-09 til 20-09-16"/>
      <sheetName val="K. fradrag 21-09 til 20-10-16"/>
      <sheetName val="K fradrag 21-10 til 20-11-16"/>
      <sheetName val="K fradrag 21-11 til 20-12-16"/>
      <sheetName val="K fradrag 21-12 til 20-01-17"/>
    </sheetNames>
    <sheetDataSet>
      <sheetData sheetId="0"/>
      <sheetData sheetId="1"/>
      <sheetData sheetId="2">
        <row r="48">
          <cell r="P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S12" sqref="S12"/>
    </sheetView>
  </sheetViews>
  <sheetFormatPr defaultRowHeight="14.4" x14ac:dyDescent="0.3"/>
  <cols>
    <col min="4" max="5" width="9.109375" style="18"/>
    <col min="16" max="16" width="9.109375" style="18"/>
    <col min="19" max="19" width="11.88671875" bestFit="1" customWidth="1"/>
    <col min="21" max="21" width="10.88671875" bestFit="1" customWidth="1"/>
  </cols>
  <sheetData>
    <row r="1" spans="1:19" x14ac:dyDescent="0.3">
      <c r="A1" s="52"/>
      <c r="B1" s="52"/>
      <c r="C1" s="56">
        <f>IF(OR(C5="",D5=""),0,IF(VALUE(C5)&gt;=VALUE(D5),(TIME(TRUNC(D5/100),MOD(D5,100),0))+1-(TIME(TRUNC(C5/100),MOD(C5,100),0)),(TIME(TRUNC(D5/100),MOD(D5,100),0))-(TIME(TRUNC(C5/100),MOD(C5,100),0))))</f>
        <v>0</v>
      </c>
      <c r="R1" s="1"/>
    </row>
    <row r="2" spans="1:19" x14ac:dyDescent="0.3">
      <c r="A2" s="84" t="s">
        <v>0</v>
      </c>
      <c r="B2" s="85"/>
      <c r="C2" s="85"/>
      <c r="D2" s="86" t="s">
        <v>1</v>
      </c>
      <c r="E2" s="86"/>
      <c r="F2" s="86"/>
      <c r="G2" s="86"/>
      <c r="H2" s="86"/>
      <c r="I2" s="87"/>
      <c r="J2" s="2"/>
      <c r="K2" s="84" t="s">
        <v>2</v>
      </c>
      <c r="L2" s="85"/>
      <c r="M2" s="85"/>
      <c r="N2" s="88">
        <v>42787</v>
      </c>
      <c r="O2" s="89"/>
      <c r="P2" s="54"/>
      <c r="Q2" s="2"/>
      <c r="R2" s="1"/>
    </row>
    <row r="3" spans="1:19" x14ac:dyDescent="0.3">
      <c r="A3" s="84"/>
      <c r="B3" s="85"/>
      <c r="C3" s="85"/>
      <c r="D3" s="86">
        <v>2017</v>
      </c>
      <c r="E3" s="86"/>
      <c r="F3" s="86"/>
      <c r="G3" s="86"/>
      <c r="H3" s="86"/>
      <c r="I3" s="87"/>
      <c r="J3" s="2"/>
      <c r="K3" s="84" t="s">
        <v>3</v>
      </c>
      <c r="L3" s="85"/>
      <c r="M3" s="85"/>
      <c r="N3" s="88">
        <v>42814</v>
      </c>
      <c r="O3" s="89"/>
      <c r="P3" s="54"/>
      <c r="Q3" s="2"/>
      <c r="R3" s="1"/>
    </row>
    <row r="4" spans="1:19" x14ac:dyDescent="0.3">
      <c r="A4" s="3"/>
      <c r="B4" s="80" t="s">
        <v>4</v>
      </c>
      <c r="C4" s="81"/>
      <c r="D4" s="80" t="s">
        <v>5</v>
      </c>
      <c r="E4" s="81"/>
      <c r="F4" s="80" t="s">
        <v>6</v>
      </c>
      <c r="G4" s="81"/>
      <c r="H4" s="80" t="s">
        <v>7</v>
      </c>
      <c r="I4" s="81"/>
      <c r="J4" s="80" t="s">
        <v>8</v>
      </c>
      <c r="K4" s="81"/>
      <c r="L4" s="80" t="s">
        <v>9</v>
      </c>
      <c r="M4" s="81"/>
      <c r="N4" s="80" t="s">
        <v>10</v>
      </c>
      <c r="O4" s="81"/>
      <c r="P4" s="54"/>
      <c r="Q4" s="2"/>
      <c r="R4" s="1"/>
    </row>
    <row r="5" spans="1:19" x14ac:dyDescent="0.3">
      <c r="A5" s="4"/>
      <c r="B5" s="82">
        <v>42786</v>
      </c>
      <c r="C5" s="83"/>
      <c r="D5" s="82">
        <f>IF($B$5="","",$B$5+1)</f>
        <v>42787</v>
      </c>
      <c r="E5" s="83"/>
      <c r="F5" s="82">
        <f>IF($B$5="","",$B$5+2)</f>
        <v>42788</v>
      </c>
      <c r="G5" s="83"/>
      <c r="H5" s="82">
        <f>IF($B$5="","",$B$5+3)</f>
        <v>42789</v>
      </c>
      <c r="I5" s="83"/>
      <c r="J5" s="82">
        <f>IF($B$5="","",$B$5+4)</f>
        <v>42790</v>
      </c>
      <c r="K5" s="83"/>
      <c r="L5" s="78">
        <f>IF($B$5="","",$B$5+5)</f>
        <v>42791</v>
      </c>
      <c r="M5" s="79"/>
      <c r="N5" s="78">
        <f>IF($B$5="","",$B$5+6)</f>
        <v>42792</v>
      </c>
      <c r="O5" s="79"/>
      <c r="P5" s="54"/>
      <c r="Q5" s="2"/>
      <c r="R5" s="1"/>
    </row>
    <row r="6" spans="1:19" x14ac:dyDescent="0.3">
      <c r="A6" s="5" t="s">
        <v>11</v>
      </c>
      <c r="B6" s="53"/>
      <c r="C6" s="7" t="s">
        <v>12</v>
      </c>
      <c r="D6" s="6">
        <v>0.27083333333333331</v>
      </c>
      <c r="E6" s="7" t="s">
        <v>12</v>
      </c>
      <c r="F6" s="6"/>
      <c r="G6" s="7" t="s">
        <v>12</v>
      </c>
      <c r="H6" s="6"/>
      <c r="I6" s="7" t="s">
        <v>12</v>
      </c>
      <c r="J6" s="6"/>
      <c r="K6" s="7" t="s">
        <v>12</v>
      </c>
      <c r="L6" s="6"/>
      <c r="M6" s="7" t="s">
        <v>12</v>
      </c>
      <c r="N6" s="6"/>
      <c r="O6" s="7" t="s">
        <v>12</v>
      </c>
      <c r="P6" s="54"/>
      <c r="Q6" s="2"/>
      <c r="R6" s="1"/>
    </row>
    <row r="7" spans="1:19" x14ac:dyDescent="0.3">
      <c r="A7" s="5" t="s">
        <v>13</v>
      </c>
      <c r="B7" s="53"/>
      <c r="C7" s="38">
        <f>IF(OR(B6="",B7=""),0,IF(VALUE(B6)&gt;=VALUE(B7),(TIME(TRUNC(B7/100),MOD(B7,100),0))+1-(TIME(TRUNC(B6/100),MOD(B6,100),0)),(TIME(TRUNC(B7/100),MOD(B7,100),0))-(TIME(TRUNC(B6/100),MOD(B6,100),0))))</f>
        <v>0</v>
      </c>
      <c r="D7" s="6">
        <v>0.35416666666666669</v>
      </c>
      <c r="E7" s="8">
        <f>IF((OR(D7="",D6="")),0,IF((D7&lt;D6),((D7-D6)*24)+24,(D7-D6)*24))</f>
        <v>2.0000000000000009</v>
      </c>
      <c r="F7" s="6"/>
      <c r="G7" s="8">
        <f>IF((OR(F7="",F6="")),0,IF((F7&lt;F6),((F7-F6)*24)+24,(F7-F6)*24))</f>
        <v>0</v>
      </c>
      <c r="H7" s="6"/>
      <c r="I7" s="8">
        <f>IF((OR(H7="",H6="")),0,IF((H7&lt;H6),((H7-H6)*24)+24,(H7-H6)*24))</f>
        <v>0</v>
      </c>
      <c r="J7" s="6"/>
      <c r="K7" s="8">
        <f>IF((OR(J7="",J6="")),0,IF((J7&lt;J6),((J7-J6)*24)+24,(J7-J6)*24))</f>
        <v>0</v>
      </c>
      <c r="L7" s="6"/>
      <c r="M7" s="8">
        <f>IF((OR(L7="",L6="")),0,IF((L7&lt;L6),((L7-L6)*24)+24,(L7-L6)*24))</f>
        <v>0</v>
      </c>
      <c r="N7" s="6"/>
      <c r="O7" s="8">
        <f>IF((OR(N7="",N6="")),0,IF((N7&lt;N6),((N7-N6)*24)+24,(N7-N6)*24))</f>
        <v>0</v>
      </c>
      <c r="P7" s="54"/>
      <c r="Q7" s="2"/>
      <c r="R7" s="1"/>
    </row>
    <row r="8" spans="1:19" x14ac:dyDescent="0.3">
      <c r="A8" s="5" t="s">
        <v>14</v>
      </c>
      <c r="B8" s="53"/>
      <c r="C8" s="7" t="s">
        <v>12</v>
      </c>
      <c r="D8" s="6">
        <v>0.64583333333333337</v>
      </c>
      <c r="E8" s="7" t="s">
        <v>12</v>
      </c>
      <c r="F8" s="6"/>
      <c r="G8" s="7" t="s">
        <v>12</v>
      </c>
      <c r="H8" s="6"/>
      <c r="I8" s="7" t="s">
        <v>12</v>
      </c>
      <c r="J8" s="6"/>
      <c r="K8" s="7" t="s">
        <v>12</v>
      </c>
      <c r="L8" s="6"/>
      <c r="M8" s="7" t="s">
        <v>12</v>
      </c>
      <c r="N8" s="6"/>
      <c r="O8" s="7" t="s">
        <v>12</v>
      </c>
      <c r="P8" s="54"/>
      <c r="Q8" s="2"/>
      <c r="R8" s="1"/>
      <c r="S8" s="57"/>
    </row>
    <row r="9" spans="1:19" x14ac:dyDescent="0.3">
      <c r="A9" s="5" t="s">
        <v>15</v>
      </c>
      <c r="B9" s="53"/>
      <c r="C9" s="38">
        <f>IF(OR(B8="",B9=""),0,IF(VALUE(B8)&gt;=VALUE(B9),(TIME(TRUNC(B9/100),MOD(B9,100),0))+1-(TIME(TRUNC(B8/100),MOD(B8,100),0)),(TIME(TRUNC(B9/100),MOD(B9,100),0))-(TIME(TRUNC(B8/100),MOD(B8,100),0))))</f>
        <v>0</v>
      </c>
      <c r="D9" s="6">
        <v>0.72916666666666663</v>
      </c>
      <c r="E9" s="8">
        <f>IF((OR(D9="",D8="")),0,IF((D9&lt;D8),((D9-D8)*24)+24,(D9-D8)*24))</f>
        <v>1.9999999999999982</v>
      </c>
      <c r="F9" s="6"/>
      <c r="G9" s="8">
        <f>IF((OR(F9="",F8="")),0,IF((F9&lt;F8),((F9-F8)*24)+24,(F9-F8)*24))</f>
        <v>0</v>
      </c>
      <c r="H9" s="6"/>
      <c r="I9" s="8">
        <f>IF((OR(H9="",H8="")),0,IF((H9&lt;H8),((H9-H8)*24)+24,(H9-H8)*24))</f>
        <v>0</v>
      </c>
      <c r="J9" s="6"/>
      <c r="K9" s="8">
        <f>IF((OR(J9="",J8="")),0,IF((J9&lt;J8),((J9-J8)*24)+24,(J9-J8)*24))</f>
        <v>0</v>
      </c>
      <c r="L9" s="6"/>
      <c r="M9" s="8">
        <f>IF((OR(L9="",L8="")),0,IF((L9&lt;L8),((L9-L8)*24)+24,(L9-L8)*24))</f>
        <v>0</v>
      </c>
      <c r="N9" s="6"/>
      <c r="O9" s="8">
        <f>IF((OR(N9="",N8="")),0,IF((N9&lt;N8),((N9-N8)*24)+24,(N9-N8)*24))</f>
        <v>0</v>
      </c>
      <c r="P9" s="54"/>
      <c r="Q9" s="2"/>
      <c r="R9" s="1"/>
    </row>
    <row r="10" spans="1:19" x14ac:dyDescent="0.3">
      <c r="A10" s="5" t="s">
        <v>16</v>
      </c>
      <c r="B10" s="52"/>
      <c r="C10" s="7" t="s">
        <v>12</v>
      </c>
      <c r="D10" s="6"/>
      <c r="E10" s="7" t="s">
        <v>12</v>
      </c>
      <c r="F10" s="6"/>
      <c r="G10" s="7" t="s">
        <v>12</v>
      </c>
      <c r="H10" s="6"/>
      <c r="I10" s="7" t="s">
        <v>12</v>
      </c>
      <c r="J10" s="6"/>
      <c r="K10" s="7" t="s">
        <v>12</v>
      </c>
      <c r="L10" s="6"/>
      <c r="M10" s="7" t="s">
        <v>12</v>
      </c>
      <c r="N10" s="6"/>
      <c r="O10" s="7" t="s">
        <v>12</v>
      </c>
      <c r="P10" s="54"/>
      <c r="Q10" s="2"/>
      <c r="R10" s="1"/>
    </row>
    <row r="11" spans="1:19" x14ac:dyDescent="0.3">
      <c r="A11" s="5" t="s">
        <v>17</v>
      </c>
      <c r="B11" s="52"/>
      <c r="C11" s="38">
        <f>IF(OR(B10="",B11=""),0,IF(VALUE(B10)&gt;=VALUE(B11),(TIME(TRUNC(B11/100),MOD(B11,100),0))+1-(TIME(TRUNC(B10/100),MOD(B10,100),0)),(TIME(TRUNC(B11/100),MOD(B11,100),0))-(TIME(TRUNC(B10/100),MOD(B10,100),0))))</f>
        <v>0</v>
      </c>
      <c r="D11" s="6"/>
      <c r="E11" s="8">
        <f>IF((OR(D11="",D10="")),0,IF((D11&lt;D10),((D11-D10)*24)+24,(D11-D10)*24))</f>
        <v>0</v>
      </c>
      <c r="F11" s="6"/>
      <c r="G11" s="8">
        <f>IF((OR(F11="",F10="")),0,IF((F11&lt;F10),((F11-F10)*24)+24,(F11-F10)*24))</f>
        <v>0</v>
      </c>
      <c r="H11" s="6"/>
      <c r="I11" s="8">
        <f>IF((OR(H11="",H10="")),0,IF((H11&lt;H10),((H11-H10)*24)+24,(H11-H10)*24))</f>
        <v>0</v>
      </c>
      <c r="J11" s="6"/>
      <c r="K11" s="8">
        <f>IF((OR(J11="",J10="")),0,IF((J11&lt;J10),((J11-J10)*24)+24,(J11-J10)*24))</f>
        <v>0</v>
      </c>
      <c r="L11" s="6"/>
      <c r="M11" s="8">
        <f>IF((OR(L11="",L10="")),0,IF((L11&lt;L10),((L11-L10)*24)+24,(L11-L10)*24))</f>
        <v>0</v>
      </c>
      <c r="N11" s="6"/>
      <c r="O11" s="8">
        <f>IF((OR(N11="",N10="")),0,IF((N11&lt;N10),((N11-N10)*24)+24,(N11-N10)*24))</f>
        <v>0</v>
      </c>
      <c r="P11" s="18" t="s">
        <v>18</v>
      </c>
      <c r="Q11" t="s">
        <v>19</v>
      </c>
      <c r="R11" s="1"/>
    </row>
    <row r="12" spans="1:19" x14ac:dyDescent="0.3">
      <c r="A12" s="9" t="s">
        <v>12</v>
      </c>
      <c r="B12" s="75">
        <f>IF(OR(ISTEXT(C11),ISTEXT(C11)),"Error in C12 or C15",(C7+C9+C11))</f>
        <v>0</v>
      </c>
      <c r="C12" s="76"/>
      <c r="D12" s="75">
        <f>IF(OR(ISTEXT(E11),ISTEXT(E11)),"Error in C12 or C15",(E7+E9+E11))</f>
        <v>3.9999999999999991</v>
      </c>
      <c r="E12" s="76"/>
      <c r="F12" s="75">
        <f>IF(OR(ISTEXT(G11),ISTEXT(G11)),"Error in C12 or C15",(G7+G9+G11))</f>
        <v>0</v>
      </c>
      <c r="G12" s="76"/>
      <c r="H12" s="75">
        <f>IF(OR(ISTEXT(I11),ISTEXT(I11)),"Error in C12 or C15",(I7+I9+I11))</f>
        <v>0</v>
      </c>
      <c r="I12" s="76"/>
      <c r="J12" s="75">
        <f>IF(OR(ISTEXT(K11),ISTEXT(K11)),"Error in C12 or C15",(K7+K9+K11))</f>
        <v>0</v>
      </c>
      <c r="K12" s="76"/>
      <c r="L12" s="75">
        <f>IF(OR(ISTEXT(M11),ISTEXT(M11)),"Error in C12 or C15",(M7+M9+M11))</f>
        <v>0</v>
      </c>
      <c r="M12" s="76"/>
      <c r="N12" s="75">
        <f>IF(OR(ISTEXT(O11),ISTEXT(O11)),"Error in C12 or C15",(O7+O9+O11))</f>
        <v>0</v>
      </c>
      <c r="O12" s="76"/>
      <c r="P12" s="69">
        <f>SUM(B12:O12)</f>
        <v>3.9999999999999991</v>
      </c>
      <c r="Q12" s="69"/>
      <c r="R12" s="1">
        <v>145</v>
      </c>
      <c r="S12" s="1">
        <f>P12*R12</f>
        <v>579.99999999999989</v>
      </c>
    </row>
    <row r="13" spans="1:19" x14ac:dyDescent="0.3">
      <c r="A13" s="10"/>
      <c r="B13" s="80" t="s">
        <v>4</v>
      </c>
      <c r="C13" s="81"/>
      <c r="D13" s="80" t="s">
        <v>5</v>
      </c>
      <c r="E13" s="81"/>
      <c r="F13" s="80" t="s">
        <v>6</v>
      </c>
      <c r="G13" s="81"/>
      <c r="H13" s="80" t="s">
        <v>7</v>
      </c>
      <c r="I13" s="81"/>
      <c r="J13" s="80" t="s">
        <v>8</v>
      </c>
      <c r="K13" s="81"/>
      <c r="L13" s="80" t="s">
        <v>9</v>
      </c>
      <c r="M13" s="81"/>
      <c r="N13" s="80" t="s">
        <v>10</v>
      </c>
      <c r="O13" s="81"/>
      <c r="P13" s="11" t="s">
        <v>53</v>
      </c>
      <c r="Q13" s="11"/>
      <c r="R13" s="1"/>
    </row>
    <row r="14" spans="1:19" x14ac:dyDescent="0.3">
      <c r="A14" s="12"/>
      <c r="B14" s="74">
        <f>IF($N$5="","",$N$5+1)</f>
        <v>42793</v>
      </c>
      <c r="C14" s="74"/>
      <c r="D14" s="74">
        <f>IF($N$5="","",$N$5+2)</f>
        <v>42794</v>
      </c>
      <c r="E14" s="74"/>
      <c r="F14" s="74">
        <f>IF($N$5="","",$N$5+3)</f>
        <v>42795</v>
      </c>
      <c r="G14" s="74"/>
      <c r="H14" s="74">
        <f>IF($N$5="","",$N$5+4)</f>
        <v>42796</v>
      </c>
      <c r="I14" s="74"/>
      <c r="J14" s="74">
        <f>IF($N$5="","",$N$5+5)</f>
        <v>42797</v>
      </c>
      <c r="K14" s="74"/>
      <c r="L14" s="74">
        <f>IF($N$5="","",$N$5+6)</f>
        <v>42798</v>
      </c>
      <c r="M14" s="74"/>
      <c r="N14" s="74">
        <f>IF($N$5="","",$N$5+7)</f>
        <v>42799</v>
      </c>
      <c r="O14" s="74"/>
      <c r="P14" s="54"/>
      <c r="Q14" s="2"/>
      <c r="R14" s="1"/>
    </row>
    <row r="15" spans="1:19" x14ac:dyDescent="0.3">
      <c r="A15" s="5" t="s">
        <v>11</v>
      </c>
      <c r="B15" s="6"/>
      <c r="C15" s="7" t="s">
        <v>12</v>
      </c>
      <c r="D15" s="6"/>
      <c r="E15" s="7" t="s">
        <v>12</v>
      </c>
      <c r="F15" s="6"/>
      <c r="G15" s="7" t="s">
        <v>12</v>
      </c>
      <c r="H15" s="6"/>
      <c r="I15" s="7" t="s">
        <v>12</v>
      </c>
      <c r="J15" s="6"/>
      <c r="K15" s="7" t="s">
        <v>12</v>
      </c>
      <c r="L15" s="6"/>
      <c r="M15" s="7" t="s">
        <v>12</v>
      </c>
      <c r="N15" s="6"/>
      <c r="O15" s="7" t="s">
        <v>12</v>
      </c>
      <c r="P15" s="55"/>
      <c r="Q15" s="13"/>
      <c r="R15" s="1"/>
    </row>
    <row r="16" spans="1:19" x14ac:dyDescent="0.3">
      <c r="A16" s="5" t="s">
        <v>13</v>
      </c>
      <c r="B16" s="6"/>
      <c r="C16" s="8">
        <f>IF((OR(B16="",B15="")),0,IF((B16&lt;B15),((B16-B15)*24)+24,(B16-B15)*24))</f>
        <v>0</v>
      </c>
      <c r="D16" s="6"/>
      <c r="E16" s="8">
        <f>IF((OR(D16="",D15="")),0,IF((D16&lt;D15),((D16-D15)*24)+24,(D16-D15)*24))</f>
        <v>0</v>
      </c>
      <c r="F16" s="6"/>
      <c r="G16" s="8">
        <f>IF((OR(F16="",F15="")),0,IF((F16&lt;F15),((F16-F15)*24)+24,(F16-F15)*24))</f>
        <v>0</v>
      </c>
      <c r="H16" s="6"/>
      <c r="I16" s="8">
        <f>IF((OR(H16="",H15="")),0,IF((H16&lt;H15),((H16-H15)*24)+24,(H16-H15)*24))</f>
        <v>0</v>
      </c>
      <c r="J16" s="6"/>
      <c r="K16" s="8">
        <f>IF((OR(J16="",J15="")),0,IF((J16&lt;J15),((J16-J15)*24)+24,(J16-J15)*24))</f>
        <v>0</v>
      </c>
      <c r="L16" s="6"/>
      <c r="M16" s="8">
        <f>IF((OR(L16="",L15="")),0,IF((L16&lt;L15),((L16-L15)*24)+24,(L16-L15)*24))</f>
        <v>0</v>
      </c>
      <c r="N16" s="6"/>
      <c r="O16" s="8">
        <f>IF((OR(N16="",N15="")),0,IF((N16&lt;N15),((N16-N15)*24)+24,(N16-N15)*24))</f>
        <v>0</v>
      </c>
      <c r="P16" s="55"/>
      <c r="Q16" s="13"/>
      <c r="R16" s="1"/>
    </row>
    <row r="17" spans="1:19" x14ac:dyDescent="0.3">
      <c r="A17" s="5" t="s">
        <v>14</v>
      </c>
      <c r="B17" s="6"/>
      <c r="C17" s="7" t="s">
        <v>12</v>
      </c>
      <c r="D17" s="6"/>
      <c r="E17" s="7" t="s">
        <v>12</v>
      </c>
      <c r="F17" s="6"/>
      <c r="G17" s="7" t="s">
        <v>12</v>
      </c>
      <c r="H17" s="6"/>
      <c r="I17" s="7" t="s">
        <v>12</v>
      </c>
      <c r="J17" s="6"/>
      <c r="K17" s="7" t="s">
        <v>12</v>
      </c>
      <c r="L17" s="6"/>
      <c r="M17" s="7" t="s">
        <v>12</v>
      </c>
      <c r="N17" s="6"/>
      <c r="O17" s="7" t="s">
        <v>12</v>
      </c>
      <c r="P17" s="55"/>
      <c r="Q17" s="13"/>
      <c r="R17" s="1"/>
    </row>
    <row r="18" spans="1:19" x14ac:dyDescent="0.3">
      <c r="A18" s="5" t="s">
        <v>15</v>
      </c>
      <c r="B18" s="6"/>
      <c r="C18" s="8">
        <f>IF((OR(B18="",B17="")),0,IF((B18&lt;B17),((B18-B17)*24)+24,(B18-B17)*24))</f>
        <v>0</v>
      </c>
      <c r="D18" s="6"/>
      <c r="E18" s="8">
        <f>IF((OR(D18="",D17="")),0,IF((D18&lt;D17),((D18-D17)*24)+24,(D18-D17)*24))</f>
        <v>0</v>
      </c>
      <c r="F18" s="6"/>
      <c r="G18" s="8">
        <f>IF((OR(F18="",F17="")),0,IF((F18&lt;F17),((F18-F17)*24)+24,(F18-F17)*24))</f>
        <v>0</v>
      </c>
      <c r="H18" s="6"/>
      <c r="I18" s="8">
        <f>IF((OR(H18="",H17="")),0,IF((H18&lt;H17),((H18-H17)*24)+24,(H18-H17)*24))</f>
        <v>0</v>
      </c>
      <c r="J18" s="6"/>
      <c r="K18" s="8">
        <f>IF((OR(J18="",J17="")),0,IF((J18&lt;J17),((J18-J17)*24)+24,(J18-J17)*24))</f>
        <v>0</v>
      </c>
      <c r="L18" s="6"/>
      <c r="M18" s="8">
        <f>IF((OR(L18="",L17="")),0,IF((L18&lt;L17),((L18-L17)*24)+24,(L18-L17)*24))</f>
        <v>0</v>
      </c>
      <c r="N18" s="6"/>
      <c r="O18" s="8">
        <f>IF((OR(N18="",N17="")),0,IF((N18&lt;N17),((N18-N17)*24)+24,(N18-N17)*24))</f>
        <v>0</v>
      </c>
      <c r="P18" s="55"/>
      <c r="Q18" s="13"/>
      <c r="R18" s="1"/>
    </row>
    <row r="19" spans="1:19" x14ac:dyDescent="0.3">
      <c r="A19" s="5" t="s">
        <v>16</v>
      </c>
      <c r="B19" s="6"/>
      <c r="C19" s="7" t="s">
        <v>12</v>
      </c>
      <c r="D19" s="6"/>
      <c r="E19" s="7" t="s">
        <v>12</v>
      </c>
      <c r="F19" s="6"/>
      <c r="G19" s="7" t="s">
        <v>12</v>
      </c>
      <c r="H19" s="6"/>
      <c r="I19" s="7" t="s">
        <v>12</v>
      </c>
      <c r="J19" s="6"/>
      <c r="K19" s="7" t="s">
        <v>12</v>
      </c>
      <c r="L19" s="6"/>
      <c r="M19" s="7" t="s">
        <v>12</v>
      </c>
      <c r="N19" s="6"/>
      <c r="O19" s="7" t="s">
        <v>12</v>
      </c>
      <c r="P19" s="55"/>
      <c r="Q19" s="13"/>
      <c r="R19" s="1"/>
    </row>
    <row r="20" spans="1:19" x14ac:dyDescent="0.3">
      <c r="A20" s="5" t="s">
        <v>17</v>
      </c>
      <c r="B20" s="6"/>
      <c r="C20" s="8">
        <f>IF((OR(B20="",B19="")),0,IF((B20&lt;B19),((B20-B19)*24)+24,(B20-B19)*24))</f>
        <v>0</v>
      </c>
      <c r="D20" s="6"/>
      <c r="E20" s="8">
        <f>IF((OR(D20="",D19="")),0,IF((D20&lt;D19),((D20-D19)*24)+24,(D20-D19)*24))</f>
        <v>0</v>
      </c>
      <c r="F20" s="6"/>
      <c r="G20" s="8">
        <f>IF((OR(F20="",F19="")),0,IF((F20&lt;F19),((F20-F19)*24)+24,(F20-F19)*24))</f>
        <v>0</v>
      </c>
      <c r="H20" s="6"/>
      <c r="I20" s="8">
        <f>IF((OR(H20="",H19="")),0,IF((H20&lt;H19),((H20-H19)*24)+24,(H20-H19)*24))</f>
        <v>0</v>
      </c>
      <c r="J20" s="6"/>
      <c r="K20" s="8">
        <f>IF((OR(J20="",J19="")),0,IF((J20&lt;J19),((J20-J19)*24)+24,(J20-J19)*24))</f>
        <v>0</v>
      </c>
      <c r="L20" s="6"/>
      <c r="M20" s="8">
        <f>IF((OR(L20="",L19="")),0,IF((L20&lt;L19),((L20-L19)*24)+24,(L20-L19)*24))</f>
        <v>0</v>
      </c>
      <c r="N20" s="6"/>
      <c r="O20" s="8">
        <f>IF((OR(N20="",N19="")),0,IF((N20&lt;N19),((N20-N19)*24)+24,(N20-N19)*24))</f>
        <v>0</v>
      </c>
      <c r="P20" s="18" t="s">
        <v>18</v>
      </c>
      <c r="Q20" t="s">
        <v>19</v>
      </c>
      <c r="R20" s="1"/>
    </row>
    <row r="21" spans="1:19" x14ac:dyDescent="0.3">
      <c r="A21" s="9" t="s">
        <v>12</v>
      </c>
      <c r="B21" s="75">
        <f>IF(OR(ISTEXT(C20),ISTEXT(C20)),"Error in C12 or C15",(C16+C18+C20))</f>
        <v>0</v>
      </c>
      <c r="C21" s="76"/>
      <c r="D21" s="75">
        <f>IF(OR(ISTEXT(E20),ISTEXT(E20)),"Error in C12 or C15",(E16+E18+E20))</f>
        <v>0</v>
      </c>
      <c r="E21" s="76"/>
      <c r="F21" s="75">
        <f>IF(OR(ISTEXT(G20),ISTEXT(G20)),"Error in C12 or C15",(G16+G18+G20))</f>
        <v>0</v>
      </c>
      <c r="G21" s="76"/>
      <c r="H21" s="75">
        <f>IF(OR(ISTEXT(I20),ISTEXT(I20)),"Error in C12 or C15",(I16+I18+I20))</f>
        <v>0</v>
      </c>
      <c r="I21" s="76"/>
      <c r="J21" s="75">
        <f>IF(OR(ISTEXT(K20),ISTEXT(K20)),"Error in C12 or C15",(K16+K18+K20))</f>
        <v>0</v>
      </c>
      <c r="K21" s="76"/>
      <c r="L21" s="75">
        <f>IF(OR(ISTEXT(M20),ISTEXT(M20)),"Error in C12 or C15",(M16+M18+M20))</f>
        <v>0</v>
      </c>
      <c r="M21" s="76"/>
      <c r="N21" s="75">
        <f>IF(OR(ISTEXT(O20),ISTEXT(O20)),"Error in C12 or C15",(O16+O18+O20))</f>
        <v>0</v>
      </c>
      <c r="O21" s="76"/>
      <c r="P21" s="69">
        <f>SUM(B21:O21)</f>
        <v>0</v>
      </c>
      <c r="Q21" s="69"/>
      <c r="R21" s="1">
        <v>145</v>
      </c>
      <c r="S21" s="1">
        <f>P21*R21</f>
        <v>0</v>
      </c>
    </row>
    <row r="22" spans="1:19" x14ac:dyDescent="0.3">
      <c r="A22" s="10"/>
      <c r="B22" s="77" t="s">
        <v>4</v>
      </c>
      <c r="C22" s="77"/>
      <c r="D22" s="77" t="s">
        <v>5</v>
      </c>
      <c r="E22" s="77"/>
      <c r="F22" s="77" t="s">
        <v>6</v>
      </c>
      <c r="G22" s="77"/>
      <c r="H22" s="77" t="s">
        <v>7</v>
      </c>
      <c r="I22" s="77"/>
      <c r="J22" s="77" t="s">
        <v>8</v>
      </c>
      <c r="K22" s="77"/>
      <c r="L22" s="77" t="s">
        <v>9</v>
      </c>
      <c r="M22" s="77"/>
      <c r="N22" s="77" t="s">
        <v>10</v>
      </c>
      <c r="O22" s="77"/>
      <c r="P22" s="11"/>
      <c r="Q22" s="11"/>
      <c r="R22" s="1"/>
    </row>
    <row r="23" spans="1:19" x14ac:dyDescent="0.3">
      <c r="A23" s="13"/>
      <c r="B23" s="74">
        <f>IF($N$14="","",$N$14+1)</f>
        <v>42800</v>
      </c>
      <c r="C23" s="74"/>
      <c r="D23" s="74">
        <f>IF($B$23="","",$B$23+1)</f>
        <v>42801</v>
      </c>
      <c r="E23" s="74"/>
      <c r="F23" s="74">
        <f>IF($B$23="","",$B$23+2)</f>
        <v>42802</v>
      </c>
      <c r="G23" s="74"/>
      <c r="H23" s="74">
        <f>IF($B$23="","",$B$23+3)</f>
        <v>42803</v>
      </c>
      <c r="I23" s="74"/>
      <c r="J23" s="74">
        <f>IF($B$23="","",$B$23+4)</f>
        <v>42804</v>
      </c>
      <c r="K23" s="74"/>
      <c r="L23" s="74">
        <f>IF($B$23="","",$B$23+5)</f>
        <v>42805</v>
      </c>
      <c r="M23" s="74"/>
      <c r="N23" s="74">
        <f>IF($B$23="","",$B$23+6)</f>
        <v>42806</v>
      </c>
      <c r="O23" s="74"/>
      <c r="P23" s="55"/>
      <c r="Q23" s="13"/>
      <c r="R23" s="1"/>
    </row>
    <row r="24" spans="1:19" x14ac:dyDescent="0.3">
      <c r="A24" s="5" t="s">
        <v>11</v>
      </c>
      <c r="B24" s="6"/>
      <c r="C24" s="7" t="s">
        <v>12</v>
      </c>
      <c r="D24" s="6"/>
      <c r="E24" s="7" t="s">
        <v>12</v>
      </c>
      <c r="F24" s="6"/>
      <c r="G24" s="7" t="s">
        <v>12</v>
      </c>
      <c r="H24" s="6"/>
      <c r="I24" s="7" t="s">
        <v>12</v>
      </c>
      <c r="J24" s="6"/>
      <c r="K24" s="7" t="s">
        <v>12</v>
      </c>
      <c r="L24" s="6"/>
      <c r="M24" s="7" t="s">
        <v>12</v>
      </c>
      <c r="N24" s="6"/>
      <c r="O24" s="7" t="s">
        <v>12</v>
      </c>
      <c r="P24" s="55"/>
      <c r="Q24" s="13"/>
      <c r="R24" s="1"/>
    </row>
    <row r="25" spans="1:19" x14ac:dyDescent="0.3">
      <c r="A25" s="5" t="s">
        <v>13</v>
      </c>
      <c r="B25" s="6"/>
      <c r="C25" s="8">
        <f>IF((OR(B25="",B24="")),0,IF((B25&lt;B24),((B25-B24)*24)+24,(B25-B24)*24))</f>
        <v>0</v>
      </c>
      <c r="D25" s="6"/>
      <c r="E25" s="8">
        <f>IF((OR(D25="",D24="")),0,IF((D25&lt;D24),((D25-D24)*24)+24,(D25-D24)*24))</f>
        <v>0</v>
      </c>
      <c r="F25" s="6"/>
      <c r="G25" s="8">
        <f>IF((OR(F25="",F24="")),0,IF((F25&lt;F24),((F25-F24)*24)+24,(F25-F24)*24))</f>
        <v>0</v>
      </c>
      <c r="H25" s="6"/>
      <c r="I25" s="8">
        <f>IF((OR(H25="",H24="")),0,IF((H25&lt;H24),((H25-H24)*24)+24,(H25-H24)*24))</f>
        <v>0</v>
      </c>
      <c r="J25" s="6"/>
      <c r="K25" s="8">
        <f>IF((OR(J25="",J24="")),0,IF((J25&lt;J24),((J25-J24)*24)+24,(J25-J24)*24))</f>
        <v>0</v>
      </c>
      <c r="L25" s="6"/>
      <c r="M25" s="8">
        <f>IF((OR(L25="",L24="")),0,IF((L25&lt;L24),((L25-L24)*24)+24,(L25-L24)*24))</f>
        <v>0</v>
      </c>
      <c r="N25" s="6"/>
      <c r="O25" s="8">
        <f>IF((OR(N25="",N24="")),0,IF((N25&lt;N24),((N25-N24)*24)+24,(N25-N24)*24))</f>
        <v>0</v>
      </c>
      <c r="P25" s="55"/>
      <c r="Q25" s="13"/>
      <c r="R25" s="1"/>
    </row>
    <row r="26" spans="1:19" x14ac:dyDescent="0.3">
      <c r="A26" s="5" t="s">
        <v>14</v>
      </c>
      <c r="B26" s="6"/>
      <c r="C26" s="7" t="s">
        <v>12</v>
      </c>
      <c r="D26" s="6"/>
      <c r="E26" s="7" t="s">
        <v>12</v>
      </c>
      <c r="F26" s="6"/>
      <c r="G26" s="7" t="s">
        <v>12</v>
      </c>
      <c r="H26" s="6"/>
      <c r="I26" s="7" t="s">
        <v>12</v>
      </c>
      <c r="J26" s="6"/>
      <c r="K26" s="7" t="s">
        <v>12</v>
      </c>
      <c r="L26" s="6"/>
      <c r="M26" s="7" t="s">
        <v>12</v>
      </c>
      <c r="N26" s="6"/>
      <c r="O26" s="7" t="s">
        <v>12</v>
      </c>
      <c r="P26" s="55"/>
      <c r="Q26" s="13"/>
      <c r="R26" s="1"/>
    </row>
    <row r="27" spans="1:19" x14ac:dyDescent="0.3">
      <c r="A27" s="5" t="s">
        <v>15</v>
      </c>
      <c r="B27" s="6"/>
      <c r="C27" s="8">
        <f>IF((OR(B27="",B26="")),0,IF((B27&lt;B26),((B27-B26)*24)+24,(B27-B26)*24))</f>
        <v>0</v>
      </c>
      <c r="D27" s="6"/>
      <c r="E27" s="8">
        <f>IF((OR(D27="",D26="")),0,IF((D27&lt;D26),((D27-D26)*24)+24,(D27-D26)*24))</f>
        <v>0</v>
      </c>
      <c r="F27" s="6"/>
      <c r="G27" s="8">
        <f>IF((OR(F27="",F26="")),0,IF((F27&lt;F26),((F27-F26)*24)+24,(F27-F26)*24))</f>
        <v>0</v>
      </c>
      <c r="H27" s="6"/>
      <c r="I27" s="8">
        <f>IF((OR(H27="",H26="")),0,IF((H27&lt;H26),((H27-H26)*24)+24,(H27-H26)*24))</f>
        <v>0</v>
      </c>
      <c r="J27" s="6"/>
      <c r="K27" s="8">
        <f>IF((OR(J27="",J26="")),0,IF((J27&lt;J26),((J27-J26)*24)+24,(J27-J26)*24))</f>
        <v>0</v>
      </c>
      <c r="L27" s="6"/>
      <c r="M27" s="8">
        <f>IF((OR(L27="",L26="")),0,IF((L27&lt;L26),((L27-L26)*24)+24,(L27-L26)*24))</f>
        <v>0</v>
      </c>
      <c r="N27" s="6"/>
      <c r="O27" s="8">
        <f>IF((OR(N27="",N26="")),0,IF((N27&lt;N26),((N27-N26)*24)+24,(N27-N26)*24))</f>
        <v>0</v>
      </c>
      <c r="P27" s="55"/>
      <c r="Q27" s="13"/>
      <c r="R27" s="1"/>
    </row>
    <row r="28" spans="1:19" x14ac:dyDescent="0.3">
      <c r="A28" s="5" t="s">
        <v>16</v>
      </c>
      <c r="B28" s="6"/>
      <c r="C28" s="7" t="s">
        <v>12</v>
      </c>
      <c r="D28" s="6"/>
      <c r="E28" s="7" t="s">
        <v>12</v>
      </c>
      <c r="F28" s="6"/>
      <c r="G28" s="7" t="s">
        <v>12</v>
      </c>
      <c r="H28" s="6"/>
      <c r="I28" s="7" t="s">
        <v>12</v>
      </c>
      <c r="J28" s="6"/>
      <c r="K28" s="7" t="s">
        <v>12</v>
      </c>
      <c r="L28" s="6"/>
      <c r="M28" s="7" t="s">
        <v>12</v>
      </c>
      <c r="N28" s="6"/>
      <c r="O28" s="7" t="s">
        <v>12</v>
      </c>
      <c r="R28" s="1"/>
    </row>
    <row r="29" spans="1:19" x14ac:dyDescent="0.3">
      <c r="A29" s="5" t="s">
        <v>17</v>
      </c>
      <c r="B29" s="6"/>
      <c r="C29" s="8">
        <f>IF((OR(B29="",B28="")),0,IF((B29&lt;B28),((B29-B28)*24)+24,(B29-B28)*24))</f>
        <v>0</v>
      </c>
      <c r="D29" s="6"/>
      <c r="E29" s="8">
        <f>IF((OR(D29="",D28="")),0,IF((D29&lt;D28),((D29-D28)*24)+24,(D29-D28)*24))</f>
        <v>0</v>
      </c>
      <c r="F29" s="6"/>
      <c r="G29" s="8">
        <f>IF((OR(F29="",F28="")),0,IF((F29&lt;F28),((F29-F28)*24)+24,(F29-F28)*24))</f>
        <v>0</v>
      </c>
      <c r="H29" s="6"/>
      <c r="I29" s="8">
        <f>IF((OR(H29="",H28="")),0,IF((H29&lt;H28),((H29-H28)*24)+24,(H29-H28)*24))</f>
        <v>0</v>
      </c>
      <c r="J29" s="6"/>
      <c r="K29" s="8">
        <f>IF((OR(J29="",J28="")),0,IF((J29&lt;J28),((J29-J28)*24)+24,(J29-J28)*24))</f>
        <v>0</v>
      </c>
      <c r="L29" s="6"/>
      <c r="M29" s="8">
        <f>IF((OR(L29="",L28="")),0,IF((L29&lt;L28),((L29-L28)*24)+24,(L29-L28)*24))</f>
        <v>0</v>
      </c>
      <c r="N29" s="6"/>
      <c r="O29" s="8">
        <f>IF((OR(N29="",N28="")),0,IF((N29&lt;N28),((N29-N28)*24)+24,(N29-N28)*24))</f>
        <v>0</v>
      </c>
      <c r="P29" s="18" t="s">
        <v>18</v>
      </c>
      <c r="Q29" t="s">
        <v>19</v>
      </c>
      <c r="R29" s="1"/>
    </row>
    <row r="30" spans="1:19" x14ac:dyDescent="0.3">
      <c r="A30" s="9" t="s">
        <v>12</v>
      </c>
      <c r="B30" s="75">
        <f>IF(OR(ISTEXT(C29),ISTEXT(C29)),"Error in C12 or C15",(C25+C27+C29))</f>
        <v>0</v>
      </c>
      <c r="C30" s="76"/>
      <c r="D30" s="75">
        <f>IF(OR(ISTEXT(E29),ISTEXT(E29)),"Error in C12 or C15",(E25+E27+E29))</f>
        <v>0</v>
      </c>
      <c r="E30" s="76"/>
      <c r="F30" s="75">
        <f>IF(OR(ISTEXT(G29),ISTEXT(G29)),"Error in C12 or C15",(G25+G27+G29))</f>
        <v>0</v>
      </c>
      <c r="G30" s="76"/>
      <c r="H30" s="75">
        <f>IF(OR(ISTEXT(I29),ISTEXT(I29)),"Error in C12 or C15",(I25+I27+I29))</f>
        <v>0</v>
      </c>
      <c r="I30" s="76"/>
      <c r="J30" s="75">
        <f>IF(OR(ISTEXT(K29),ISTEXT(K29)),"Error in C12 or C15",(K25+K27+K29))</f>
        <v>0</v>
      </c>
      <c r="K30" s="76"/>
      <c r="L30" s="75">
        <f>IF(OR(ISTEXT(M29),ISTEXT(M29)),"Error in C12 or C15",(M25+M27+M29))</f>
        <v>0</v>
      </c>
      <c r="M30" s="76"/>
      <c r="N30" s="75">
        <f>IF(OR(ISTEXT(O29),ISTEXT(O29)),"Error in C12 or C15",(O25+O27+O29))</f>
        <v>0</v>
      </c>
      <c r="O30" s="76"/>
      <c r="P30" s="69">
        <f>SUM(B30:O30)</f>
        <v>0</v>
      </c>
      <c r="Q30" s="69"/>
      <c r="R30" s="1">
        <v>145</v>
      </c>
      <c r="S30" s="1">
        <f>P30*R30</f>
        <v>0</v>
      </c>
    </row>
    <row r="31" spans="1:19" x14ac:dyDescent="0.3">
      <c r="A31" s="10"/>
      <c r="B31" s="77" t="s">
        <v>4</v>
      </c>
      <c r="C31" s="77"/>
      <c r="D31" s="77" t="s">
        <v>5</v>
      </c>
      <c r="E31" s="77"/>
      <c r="F31" s="77" t="s">
        <v>6</v>
      </c>
      <c r="G31" s="77"/>
      <c r="H31" s="77" t="s">
        <v>20</v>
      </c>
      <c r="I31" s="77"/>
      <c r="J31" s="77" t="s">
        <v>8</v>
      </c>
      <c r="K31" s="77"/>
      <c r="L31" s="77" t="s">
        <v>9</v>
      </c>
      <c r="M31" s="77"/>
      <c r="N31" s="77" t="s">
        <v>10</v>
      </c>
      <c r="O31" s="77"/>
      <c r="P31" s="11"/>
      <c r="Q31" s="11"/>
      <c r="R31" s="1"/>
    </row>
    <row r="32" spans="1:19" x14ac:dyDescent="0.3">
      <c r="B32" s="74">
        <f>IF($N$23="","",$N$23+1)</f>
        <v>42807</v>
      </c>
      <c r="C32" s="74"/>
      <c r="D32" s="78">
        <f>IF($N$23="","",$N$23+2)</f>
        <v>42808</v>
      </c>
      <c r="E32" s="79"/>
      <c r="F32" s="74">
        <f>IF($N$23="","",$N$23+3)</f>
        <v>42809</v>
      </c>
      <c r="G32" s="74"/>
      <c r="H32" s="74">
        <f>IF($N$23="","",$N$23+4)</f>
        <v>42810</v>
      </c>
      <c r="I32" s="74"/>
      <c r="J32" s="74">
        <f>IF($N$23="","",$N$23+5)</f>
        <v>42811</v>
      </c>
      <c r="K32" s="74"/>
      <c r="L32" s="74">
        <f>IF($N$23="","",$N$23+6)</f>
        <v>42812</v>
      </c>
      <c r="M32" s="74"/>
      <c r="N32" s="74">
        <f>IF($N$23="","",$N$23+7)</f>
        <v>42813</v>
      </c>
      <c r="O32" s="74"/>
      <c r="R32" s="1"/>
    </row>
    <row r="33" spans="1:19" x14ac:dyDescent="0.3">
      <c r="A33" s="5" t="s">
        <v>11</v>
      </c>
      <c r="B33" s="6"/>
      <c r="C33" s="7" t="s">
        <v>12</v>
      </c>
      <c r="D33" s="6"/>
      <c r="E33" s="7" t="s">
        <v>12</v>
      </c>
      <c r="F33" s="6"/>
      <c r="G33" s="7" t="s">
        <v>12</v>
      </c>
      <c r="H33" s="6"/>
      <c r="I33" s="7" t="s">
        <v>12</v>
      </c>
      <c r="J33" s="6"/>
      <c r="K33" s="7" t="s">
        <v>12</v>
      </c>
      <c r="L33" s="6"/>
      <c r="M33" s="7" t="s">
        <v>12</v>
      </c>
      <c r="N33" s="6"/>
      <c r="O33" s="7" t="s">
        <v>12</v>
      </c>
      <c r="R33" s="1"/>
    </row>
    <row r="34" spans="1:19" x14ac:dyDescent="0.3">
      <c r="A34" s="5" t="s">
        <v>13</v>
      </c>
      <c r="B34" s="6"/>
      <c r="C34" s="8">
        <f>IF((OR(B34="",B33="")),0,IF((B34&lt;B33),((B34-B33)*24)+24,(B34-B33)*24))</f>
        <v>0</v>
      </c>
      <c r="D34" s="6"/>
      <c r="E34" s="8">
        <f>IF((OR(D34="",D33="")),0,IF((D34&lt;D33),((D34-D33)*24)+24,(D34-D33)*24))</f>
        <v>0</v>
      </c>
      <c r="F34" s="6"/>
      <c r="G34" s="8">
        <f>IF((OR(F34="",F33="")),0,IF((F34&lt;F33),((F34-F33)*24)+24,(F34-F33)*24))</f>
        <v>0</v>
      </c>
      <c r="H34" s="6"/>
      <c r="I34" s="8">
        <f>IF((OR(H34="",H33="")),0,IF((H34&lt;H33),((H34-H33)*24)+24,(H34-H33)*24))</f>
        <v>0</v>
      </c>
      <c r="J34" s="6"/>
      <c r="K34" s="8">
        <f>IF((OR(J34="",J33="")),0,IF((J34&lt;J33),((J34-J33)*24)+24,(J34-J33)*24))</f>
        <v>0</v>
      </c>
      <c r="L34" s="6"/>
      <c r="M34" s="8">
        <f>IF((OR(L34="",L33="")),0,IF((L34&lt;L33),((L34-L33)*24)+24,(L34-L33)*24))</f>
        <v>0</v>
      </c>
      <c r="N34" s="6"/>
      <c r="O34" s="8">
        <f>IF((OR(N34="",N33="")),0,IF((N34&lt;N33),((N34-N33)*24)+24,(N34-N33)*24))</f>
        <v>0</v>
      </c>
      <c r="R34" s="1"/>
    </row>
    <row r="35" spans="1:19" x14ac:dyDescent="0.3">
      <c r="A35" s="5" t="s">
        <v>14</v>
      </c>
      <c r="B35" s="6"/>
      <c r="C35" s="7" t="s">
        <v>12</v>
      </c>
      <c r="D35" s="6"/>
      <c r="E35" s="7" t="s">
        <v>12</v>
      </c>
      <c r="F35" s="6"/>
      <c r="G35" s="7" t="s">
        <v>12</v>
      </c>
      <c r="H35" s="6"/>
      <c r="I35" s="7" t="s">
        <v>12</v>
      </c>
      <c r="J35" s="6"/>
      <c r="K35" s="7" t="s">
        <v>12</v>
      </c>
      <c r="L35" s="6"/>
      <c r="M35" s="7" t="s">
        <v>12</v>
      </c>
      <c r="N35" s="6"/>
      <c r="O35" s="7" t="s">
        <v>12</v>
      </c>
      <c r="R35" s="1"/>
    </row>
    <row r="36" spans="1:19" x14ac:dyDescent="0.3">
      <c r="A36" s="5" t="s">
        <v>15</v>
      </c>
      <c r="B36" s="6"/>
      <c r="C36" s="8">
        <f>IF((OR(B36="",B35="")),0,IF((B36&lt;B35),((B36-B35)*24)+24,(B36-B35)*24))</f>
        <v>0</v>
      </c>
      <c r="D36" s="6"/>
      <c r="E36" s="8">
        <f>IF((OR(D36="",D35="")),0,IF((D36&lt;D35),((D36-D35)*24)+24,(D36-D35)*24))</f>
        <v>0</v>
      </c>
      <c r="F36" s="6"/>
      <c r="G36" s="8">
        <f>IF((OR(F36="",F35="")),0,IF((F36&lt;F35),((F36-F35)*24)+24,(F36-F35)*24))</f>
        <v>0</v>
      </c>
      <c r="H36" s="6"/>
      <c r="I36" s="8">
        <f>IF((OR(H36="",H35="")),0,IF((H36&lt;H35),((H36-H35)*24)+24,(H36-H35)*24))</f>
        <v>0</v>
      </c>
      <c r="J36" s="6"/>
      <c r="K36" s="8">
        <f>IF((OR(J36="",J35="")),0,IF((J36&lt;J35),((J36-J35)*24)+24,(J36-J35)*24))</f>
        <v>0</v>
      </c>
      <c r="L36" s="6"/>
      <c r="M36" s="8">
        <f>IF((OR(L36="",L35="")),0,IF((L36&lt;L35),((L36-L35)*24)+24,(L36-L35)*24))</f>
        <v>0</v>
      </c>
      <c r="N36" s="6"/>
      <c r="O36" s="8">
        <f>IF((OR(N36="",N35="")),0,IF((N36&lt;N35),((N36-N35)*24)+24,(N36-N35)*24))</f>
        <v>0</v>
      </c>
      <c r="R36" s="1"/>
    </row>
    <row r="37" spans="1:19" x14ac:dyDescent="0.3">
      <c r="A37" s="5" t="s">
        <v>16</v>
      </c>
      <c r="B37" s="6"/>
      <c r="C37" s="7" t="s">
        <v>12</v>
      </c>
      <c r="D37" s="6"/>
      <c r="E37" s="7" t="s">
        <v>12</v>
      </c>
      <c r="F37" s="6"/>
      <c r="G37" s="7" t="s">
        <v>12</v>
      </c>
      <c r="H37" s="6"/>
      <c r="I37" s="7" t="s">
        <v>12</v>
      </c>
      <c r="J37" s="6"/>
      <c r="K37" s="7" t="s">
        <v>12</v>
      </c>
      <c r="L37" s="6"/>
      <c r="M37" s="7" t="s">
        <v>12</v>
      </c>
      <c r="N37" s="6"/>
      <c r="O37" s="7" t="s">
        <v>12</v>
      </c>
      <c r="P37" s="14"/>
      <c r="Q37" s="14"/>
      <c r="R37" s="1"/>
    </row>
    <row r="38" spans="1:19" x14ac:dyDescent="0.3">
      <c r="A38" s="5" t="s">
        <v>17</v>
      </c>
      <c r="B38" s="6"/>
      <c r="C38" s="8">
        <f>IF((OR(B38="",B37="")),0,IF((B38&lt;B37),((B38-B37)*24)+24,(B38-B37)*24))</f>
        <v>0</v>
      </c>
      <c r="D38" s="6"/>
      <c r="E38" s="8">
        <f>IF((OR(D38="",D37="")),0,IF((D38&lt;D37),((D38-D37)*24)+24,(D38-D37)*24))</f>
        <v>0</v>
      </c>
      <c r="F38" s="6"/>
      <c r="G38" s="8">
        <f>IF((OR(F38="",F37="")),0,IF((F38&lt;F37),((F38-F37)*24)+24,(F38-F37)*24))</f>
        <v>0</v>
      </c>
      <c r="H38" s="6"/>
      <c r="I38" s="8">
        <f>IF((OR(H38="",H37="")),0,IF((H38&lt;H37),((H38-H37)*24)+24,(H38-H37)*24))</f>
        <v>0</v>
      </c>
      <c r="J38" s="6"/>
      <c r="K38" s="8">
        <f>IF((OR(J38="",J37="")),0,IF((J38&lt;J37),((J38-J37)*24)+24,(J38-J37)*24))</f>
        <v>0</v>
      </c>
      <c r="L38" s="6"/>
      <c r="M38" s="8">
        <f>IF((OR(L38="",L37="")),0,IF((L38&lt;L37),((L38-L37)*24)+24,(L38-L37)*24))</f>
        <v>0</v>
      </c>
      <c r="N38" s="6"/>
      <c r="O38" s="8">
        <f>IF((OR(N38="",N37="")),0,IF((N38&lt;N37),((N38-N37)*24)+24,(N38-N37)*24))</f>
        <v>0</v>
      </c>
      <c r="P38" s="18" t="s">
        <v>18</v>
      </c>
      <c r="Q38" t="s">
        <v>19</v>
      </c>
      <c r="R38" s="1"/>
    </row>
    <row r="39" spans="1:19" x14ac:dyDescent="0.3">
      <c r="A39" s="9" t="s">
        <v>12</v>
      </c>
      <c r="B39" s="75">
        <f>IF(OR(ISTEXT(C38),ISTEXT(C38)),"Error in C12 or C15",(C34+C36+C38))</f>
        <v>0</v>
      </c>
      <c r="C39" s="76"/>
      <c r="D39" s="75">
        <f>IF(OR(ISTEXT(E38),ISTEXT(E38)),"Error in C12 or C15",(E34+E36+E38))</f>
        <v>0</v>
      </c>
      <c r="E39" s="76"/>
      <c r="F39" s="75">
        <f>IF(OR(ISTEXT(G38),ISTEXT(G38)),"Error in C12 or C15",(G34+G36+G38))</f>
        <v>0</v>
      </c>
      <c r="G39" s="76"/>
      <c r="H39" s="75">
        <f>IF(OR(ISTEXT(I38),ISTEXT(I38)),"Error in C12 or C15",(I34+I36+I38))</f>
        <v>0</v>
      </c>
      <c r="I39" s="76"/>
      <c r="J39" s="75">
        <f>IF(OR(ISTEXT(K38),ISTEXT(K38)),"Error in C12 or C15",(K34+K36+K38))</f>
        <v>0</v>
      </c>
      <c r="K39" s="76"/>
      <c r="L39" s="75">
        <f>IF(OR(ISTEXT(M38),ISTEXT(M38)),"Error in C12 or C15",(M34+M36+M38))</f>
        <v>0</v>
      </c>
      <c r="M39" s="76"/>
      <c r="N39" s="75">
        <f>IF(OR(ISTEXT(O38),ISTEXT(O38)),"Error in C12 or C15",(O34+O36+O38))</f>
        <v>0</v>
      </c>
      <c r="O39" s="76"/>
      <c r="P39" s="69">
        <f>SUM(B39:O39)</f>
        <v>0</v>
      </c>
      <c r="Q39" s="69"/>
      <c r="R39" s="1">
        <v>145</v>
      </c>
      <c r="S39" s="1">
        <f>P39*R39</f>
        <v>0</v>
      </c>
    </row>
    <row r="40" spans="1:19" x14ac:dyDescent="0.3">
      <c r="A40" s="10"/>
      <c r="B40" s="77" t="s">
        <v>4</v>
      </c>
      <c r="C40" s="77"/>
      <c r="D40" s="77" t="s">
        <v>5</v>
      </c>
      <c r="E40" s="77"/>
      <c r="F40" s="77" t="s">
        <v>6</v>
      </c>
      <c r="G40" s="77"/>
      <c r="H40" s="77" t="s">
        <v>7</v>
      </c>
      <c r="I40" s="77"/>
      <c r="J40" s="77" t="s">
        <v>8</v>
      </c>
      <c r="K40" s="77"/>
      <c r="L40" s="77" t="s">
        <v>9</v>
      </c>
      <c r="M40" s="77"/>
      <c r="N40" s="77" t="s">
        <v>10</v>
      </c>
      <c r="O40" s="77"/>
      <c r="P40" s="11"/>
      <c r="Q40" s="11"/>
      <c r="R40" s="1"/>
    </row>
    <row r="41" spans="1:19" x14ac:dyDescent="0.3">
      <c r="B41" s="74">
        <f>IF($N$32="","",$N$32+1)</f>
        <v>42814</v>
      </c>
      <c r="C41" s="74"/>
      <c r="D41" s="74">
        <f>IF($N$32="","",$N$32+2)</f>
        <v>42815</v>
      </c>
      <c r="E41" s="74"/>
      <c r="F41" s="74">
        <f>IF($N$32="","",$N$32+3)</f>
        <v>42816</v>
      </c>
      <c r="G41" s="74"/>
      <c r="H41" s="74">
        <f>IF($N$32="","",$N$32+4)</f>
        <v>42817</v>
      </c>
      <c r="I41" s="74"/>
      <c r="J41" s="74">
        <f>IF($N$32="","",$N$32+5)</f>
        <v>42818</v>
      </c>
      <c r="K41" s="74"/>
      <c r="L41" s="74">
        <f>IF($N$32="","",$N$32+6)</f>
        <v>42819</v>
      </c>
      <c r="M41" s="74"/>
      <c r="N41" s="74">
        <f>IF($N$32="","",$N$32+7)</f>
        <v>42820</v>
      </c>
      <c r="O41" s="74"/>
      <c r="R41" s="1"/>
    </row>
    <row r="42" spans="1:19" x14ac:dyDescent="0.3">
      <c r="A42" s="5" t="s">
        <v>11</v>
      </c>
      <c r="B42" s="6"/>
      <c r="C42" s="7" t="s">
        <v>12</v>
      </c>
      <c r="D42" s="6"/>
      <c r="E42" s="7" t="s">
        <v>12</v>
      </c>
      <c r="F42" s="6"/>
      <c r="G42" s="7" t="s">
        <v>12</v>
      </c>
      <c r="H42" s="6"/>
      <c r="I42" s="7" t="s">
        <v>12</v>
      </c>
      <c r="J42" s="6"/>
      <c r="K42" s="7" t="s">
        <v>12</v>
      </c>
      <c r="L42" s="6"/>
      <c r="M42" s="7" t="s">
        <v>12</v>
      </c>
      <c r="N42" s="6"/>
      <c r="O42" s="7" t="s">
        <v>12</v>
      </c>
      <c r="R42" s="1"/>
    </row>
    <row r="43" spans="1:19" x14ac:dyDescent="0.3">
      <c r="A43" s="5" t="s">
        <v>13</v>
      </c>
      <c r="B43" s="6"/>
      <c r="C43" s="8">
        <f>IF((OR(B43="",B42="")),0,IF((B43&lt;B42),((B43-B42)*24)+24,(B43-B42)*24))</f>
        <v>0</v>
      </c>
      <c r="D43" s="6"/>
      <c r="E43" s="8">
        <f>IF((OR(D43="",D42="")),0,IF((D43&lt;D42),((D43-D42)*24)+24,(D43-D42)*24))</f>
        <v>0</v>
      </c>
      <c r="F43" s="6"/>
      <c r="G43" s="8">
        <f>IF((OR(F43="",F42="")),0,IF((F43&lt;F42),((F43-F42)*24)+24,(F43-F42)*24))</f>
        <v>0</v>
      </c>
      <c r="H43" s="6"/>
      <c r="I43" s="8">
        <f>IF((OR(H43="",H42="")),0,IF((H43&lt;H42),((H43-H42)*24)+24,(H43-H42)*24))</f>
        <v>0</v>
      </c>
      <c r="J43" s="6"/>
      <c r="K43" s="8">
        <f>IF((OR(J43="",J42="")),0,IF((J43&lt;J42),((J43-J42)*24)+24,(J43-J42)*24))</f>
        <v>0</v>
      </c>
      <c r="L43" s="6"/>
      <c r="M43" s="8">
        <f>IF((OR(L43="",L42="")),0,IF((L43&lt;L42),((L43-L42)*24)+24,(L43-L42)*24))</f>
        <v>0</v>
      </c>
      <c r="N43" s="6"/>
      <c r="O43" s="8">
        <f>IF((OR(N43="",N42="")),0,IF((N43&lt;N42),((N43-N42)*24)+24,(N43-N42)*24))</f>
        <v>0</v>
      </c>
      <c r="R43" s="1"/>
    </row>
    <row r="44" spans="1:19" x14ac:dyDescent="0.3">
      <c r="A44" s="5" t="s">
        <v>14</v>
      </c>
      <c r="B44" s="6"/>
      <c r="C44" s="7" t="s">
        <v>12</v>
      </c>
      <c r="D44" s="6"/>
      <c r="E44" s="7" t="s">
        <v>12</v>
      </c>
      <c r="F44" s="6"/>
      <c r="G44" s="7" t="s">
        <v>12</v>
      </c>
      <c r="H44" s="6"/>
      <c r="I44" s="7" t="s">
        <v>12</v>
      </c>
      <c r="J44" s="6"/>
      <c r="K44" s="7" t="s">
        <v>12</v>
      </c>
      <c r="L44" s="6"/>
      <c r="M44" s="7" t="s">
        <v>12</v>
      </c>
      <c r="N44" s="6"/>
      <c r="O44" s="7" t="s">
        <v>12</v>
      </c>
      <c r="R44" s="1"/>
    </row>
    <row r="45" spans="1:19" x14ac:dyDescent="0.3">
      <c r="A45" s="5" t="s">
        <v>15</v>
      </c>
      <c r="B45" s="6"/>
      <c r="C45" s="8">
        <f>IF((OR(B45="",B44="")),0,IF((B45&lt;B44),((B45-B44)*24)+24,(B45-B44)*24))</f>
        <v>0</v>
      </c>
      <c r="D45" s="6"/>
      <c r="E45" s="8">
        <f>IF((OR(D45="",D44="")),0,IF((D45&lt;D44),((D45-D44)*24)+24,(D45-D44)*24))</f>
        <v>0</v>
      </c>
      <c r="F45" s="6"/>
      <c r="G45" s="8">
        <f>IF((OR(F45="",F44="")),0,IF((F45&lt;F44),((F45-F44)*24)+24,(F45-F44)*24))</f>
        <v>0</v>
      </c>
      <c r="H45" s="6"/>
      <c r="I45" s="8">
        <f>IF((OR(H45="",H44="")),0,IF((H45&lt;H44),((H45-H44)*24)+24,(H45-H44)*24))</f>
        <v>0</v>
      </c>
      <c r="J45" s="6"/>
      <c r="K45" s="8">
        <f>IF((OR(J45="",J44="")),0,IF((J45&lt;J44),((J45-J44)*24)+24,(J45-J44)*24))</f>
        <v>0</v>
      </c>
      <c r="L45" s="6"/>
      <c r="M45" s="8">
        <f>IF((OR(L45="",L44="")),0,IF((L45&lt;L44),((L45-L44)*24)+24,(L45-L44)*24))</f>
        <v>0</v>
      </c>
      <c r="N45" s="6"/>
      <c r="O45" s="8">
        <f>IF((OR(N45="",N44="")),0,IF((N45&lt;N44),((N45-N44)*24)+24,(N45-N44)*24))</f>
        <v>0</v>
      </c>
      <c r="R45" s="1"/>
    </row>
    <row r="46" spans="1:19" x14ac:dyDescent="0.3">
      <c r="A46" s="5" t="s">
        <v>16</v>
      </c>
      <c r="B46" s="6"/>
      <c r="C46" s="7" t="s">
        <v>12</v>
      </c>
      <c r="D46" s="6"/>
      <c r="E46" s="7" t="s">
        <v>12</v>
      </c>
      <c r="F46" s="6"/>
      <c r="G46" s="7" t="s">
        <v>12</v>
      </c>
      <c r="H46" s="6"/>
      <c r="I46" s="7" t="s">
        <v>12</v>
      </c>
      <c r="J46" s="6"/>
      <c r="K46" s="7" t="s">
        <v>12</v>
      </c>
      <c r="L46" s="6"/>
      <c r="M46" s="7" t="s">
        <v>12</v>
      </c>
      <c r="N46" s="6"/>
      <c r="O46" s="7" t="s">
        <v>12</v>
      </c>
      <c r="R46" s="1"/>
    </row>
    <row r="47" spans="1:19" x14ac:dyDescent="0.3">
      <c r="A47" s="5" t="s">
        <v>17</v>
      </c>
      <c r="B47" s="6"/>
      <c r="C47" s="8">
        <f>IF((OR(B47="",B46="")),0,IF((B47&lt;B46),((B47-B46)*24)+24,(B47-B46)*24))</f>
        <v>0</v>
      </c>
      <c r="D47" s="6"/>
      <c r="E47" s="8">
        <f>IF((OR(D47="",D46="")),0,IF((D47&lt;D46),((D47-D46)*24)+24,(D47-D46)*24))</f>
        <v>0</v>
      </c>
      <c r="F47" s="6"/>
      <c r="G47" s="8">
        <f>IF((OR(F47="",F46="")),0,IF((F47&lt;F46),((F47-F46)*24)+24,(F47-F46)*24))</f>
        <v>0</v>
      </c>
      <c r="H47" s="6"/>
      <c r="I47" s="8">
        <f>IF((OR(H47="",H46="")),0,IF((H47&lt;H46),((H47-H46)*24)+24,(H47-H46)*24))</f>
        <v>0</v>
      </c>
      <c r="J47" s="6"/>
      <c r="K47" s="8">
        <f>IF((OR(J47="",J46="")),0,IF((J47&lt;J46),((J47-J46)*24)+24,(J47-J46)*24))</f>
        <v>0</v>
      </c>
      <c r="L47" s="6"/>
      <c r="M47" s="8">
        <f>IF((OR(L47="",L46="")),0,IF((L47&lt;L46),((L47-L46)*24)+24,(L47-L46)*24))</f>
        <v>0</v>
      </c>
      <c r="N47" s="6"/>
      <c r="O47" s="8">
        <f>IF((OR(N47="",N46="")),0,IF((N47&lt;N46),((N47-N46)*24)+24,(N47-N46)*24))</f>
        <v>0</v>
      </c>
      <c r="P47" s="18" t="s">
        <v>18</v>
      </c>
      <c r="Q47" t="s">
        <v>19</v>
      </c>
      <c r="R47" s="1"/>
    </row>
    <row r="48" spans="1:19" ht="15" thickBot="1" x14ac:dyDescent="0.35">
      <c r="A48" s="9" t="s">
        <v>12</v>
      </c>
      <c r="B48" s="75">
        <f>IF(OR(ISTEXT(C47),ISTEXT(C47)),"Error in C12 or C15",(C43+C45+C47))</f>
        <v>0</v>
      </c>
      <c r="C48" s="76"/>
      <c r="D48" s="75">
        <f>IF(OR(ISTEXT(E47),ISTEXT(E47)),"Error in C12 or C15",(E43+E45+E47))</f>
        <v>0</v>
      </c>
      <c r="E48" s="76"/>
      <c r="F48" s="75">
        <f>IF(OR(ISTEXT(G47),ISTEXT(G47)),"Error in C12 or C15",(G43+G45+G47))</f>
        <v>0</v>
      </c>
      <c r="G48" s="76"/>
      <c r="H48" s="75"/>
      <c r="I48" s="76"/>
      <c r="J48" s="75"/>
      <c r="K48" s="76"/>
      <c r="L48" s="75"/>
      <c r="M48" s="76"/>
      <c r="N48" s="75"/>
      <c r="O48" s="76"/>
      <c r="P48" s="69">
        <f>SUM(B48:O48)</f>
        <v>0</v>
      </c>
      <c r="Q48" s="69"/>
      <c r="R48" s="1">
        <v>145</v>
      </c>
      <c r="S48" s="1">
        <f>P48*R48</f>
        <v>0</v>
      </c>
    </row>
    <row r="49" spans="11:21" ht="15" thickBot="1" x14ac:dyDescent="0.35">
      <c r="K49" s="15" t="s">
        <v>66</v>
      </c>
      <c r="O49" s="16" t="s">
        <v>21</v>
      </c>
      <c r="P49" s="70">
        <f>SUM(P48,P12,P21,P30,P39,P48)</f>
        <v>3.9999999999999991</v>
      </c>
      <c r="Q49" s="71"/>
      <c r="R49" s="1">
        <v>145</v>
      </c>
      <c r="S49" s="1">
        <f>P49*R49*24</f>
        <v>13919.999999999996</v>
      </c>
      <c r="U49" s="1">
        <f>SUM(S12,S21,S30,S39,S48)</f>
        <v>579.99999999999989</v>
      </c>
    </row>
    <row r="50" spans="11:21" ht="15.6" thickTop="1" thickBot="1" x14ac:dyDescent="0.35">
      <c r="P50" s="72">
        <f>'[1]01-10-16 til 20-10-16'!P48</f>
        <v>0</v>
      </c>
      <c r="Q50" s="73"/>
      <c r="R50" s="1">
        <v>145</v>
      </c>
      <c r="S50" s="1">
        <f t="shared" ref="S50" si="0">P50*R50</f>
        <v>0</v>
      </c>
    </row>
    <row r="51" spans="11:21" ht="15" thickTop="1" x14ac:dyDescent="0.3">
      <c r="R51" s="1"/>
    </row>
  </sheetData>
  <mergeCells count="120">
    <mergeCell ref="A2:C2"/>
    <mergeCell ref="D2:I2"/>
    <mergeCell ref="K2:M2"/>
    <mergeCell ref="N2:O2"/>
    <mergeCell ref="A3:C3"/>
    <mergeCell ref="D3:I3"/>
    <mergeCell ref="K3:M3"/>
    <mergeCell ref="N3:O3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P21:Q21"/>
    <mergeCell ref="B22:C22"/>
    <mergeCell ref="D22:E22"/>
    <mergeCell ref="F22:G22"/>
    <mergeCell ref="H22:I22"/>
    <mergeCell ref="J22:K22"/>
    <mergeCell ref="L22:M22"/>
    <mergeCell ref="N22:O22"/>
    <mergeCell ref="N14:O14"/>
    <mergeCell ref="B21:C21"/>
    <mergeCell ref="D21:E21"/>
    <mergeCell ref="F21:G21"/>
    <mergeCell ref="H21:I21"/>
    <mergeCell ref="J21:K21"/>
    <mergeCell ref="L21:M21"/>
    <mergeCell ref="N21:O21"/>
    <mergeCell ref="B14:C14"/>
    <mergeCell ref="D14:E14"/>
    <mergeCell ref="F14:G14"/>
    <mergeCell ref="H14:I14"/>
    <mergeCell ref="J14:K14"/>
    <mergeCell ref="L14:M14"/>
    <mergeCell ref="P30:Q30"/>
    <mergeCell ref="B31:C31"/>
    <mergeCell ref="D31:E31"/>
    <mergeCell ref="F31:G31"/>
    <mergeCell ref="H31:I31"/>
    <mergeCell ref="J31:K31"/>
    <mergeCell ref="L31:M31"/>
    <mergeCell ref="N31:O31"/>
    <mergeCell ref="N23:O23"/>
    <mergeCell ref="B30:C30"/>
    <mergeCell ref="D30:E30"/>
    <mergeCell ref="F30:G30"/>
    <mergeCell ref="H30:I30"/>
    <mergeCell ref="J30:K30"/>
    <mergeCell ref="L30:M30"/>
    <mergeCell ref="N30:O30"/>
    <mergeCell ref="B23:C23"/>
    <mergeCell ref="D23:E23"/>
    <mergeCell ref="F23:G23"/>
    <mergeCell ref="H23:I23"/>
    <mergeCell ref="J23:K23"/>
    <mergeCell ref="L23:M23"/>
    <mergeCell ref="P39:Q39"/>
    <mergeCell ref="B40:C40"/>
    <mergeCell ref="D40:E40"/>
    <mergeCell ref="F40:G40"/>
    <mergeCell ref="H40:I40"/>
    <mergeCell ref="J40:K40"/>
    <mergeCell ref="L40:M40"/>
    <mergeCell ref="N40:O40"/>
    <mergeCell ref="N32:O32"/>
    <mergeCell ref="B39:C39"/>
    <mergeCell ref="D39:E39"/>
    <mergeCell ref="F39:G39"/>
    <mergeCell ref="H39:I39"/>
    <mergeCell ref="J39:K39"/>
    <mergeCell ref="L39:M39"/>
    <mergeCell ref="N39:O39"/>
    <mergeCell ref="B32:C32"/>
    <mergeCell ref="D32:E32"/>
    <mergeCell ref="F32:G32"/>
    <mergeCell ref="H32:I32"/>
    <mergeCell ref="J32:K32"/>
    <mergeCell ref="L32:M32"/>
    <mergeCell ref="P48:Q48"/>
    <mergeCell ref="P49:Q49"/>
    <mergeCell ref="P50:Q50"/>
    <mergeCell ref="N41:O41"/>
    <mergeCell ref="B48:C48"/>
    <mergeCell ref="D48:E48"/>
    <mergeCell ref="F48:G48"/>
    <mergeCell ref="H48:I48"/>
    <mergeCell ref="J48:K48"/>
    <mergeCell ref="L48:M48"/>
    <mergeCell ref="N48:O48"/>
    <mergeCell ref="B41:C41"/>
    <mergeCell ref="D41:E41"/>
    <mergeCell ref="F41:G41"/>
    <mergeCell ref="H41:I41"/>
    <mergeCell ref="J41:K41"/>
    <mergeCell ref="L41:M41"/>
  </mergeCells>
  <dataValidations count="1">
    <dataValidation type="time" allowBlank="1" showInputMessage="1" showErrorMessage="1" errorTitle="Forkert klokkeslætsformat" error="Klokkeslættet skal angives i følgende format: 12:00 AM" sqref="N42:N47 D42:D47 J42:J47 H42:H47 F42:F47 B6:B7 B15:B20 D15:D20 N15:N20 L15:L20 J15:J20 H15:H20 F15:F20 B24:B29 D24:D29 N24:N29 J24:J29 L42:L47 H24:H29 F24:F29 B33:B38 D33:D38 N33:N38 L33:L38 J33:J38 H33:H38 F33:F38 L24:L29 B42:B47 D6:D11 F6:F11 H6:H11 J6:J11 L6:L11 N6:N11">
      <formula1>0</formula1>
      <formula2>0.999988425925926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5" sqref="C5"/>
    </sheetView>
  </sheetViews>
  <sheetFormatPr defaultRowHeight="14.4" x14ac:dyDescent="0.3"/>
  <cols>
    <col min="2" max="2" width="14.33203125" customWidth="1"/>
    <col min="3" max="3" width="10.44140625" bestFit="1" customWidth="1"/>
    <col min="4" max="4" width="9.88671875" bestFit="1" customWidth="1"/>
    <col min="5" max="5" width="10.44140625" bestFit="1" customWidth="1"/>
  </cols>
  <sheetData>
    <row r="1" spans="1:5" x14ac:dyDescent="0.3">
      <c r="A1" t="s">
        <v>22</v>
      </c>
      <c r="C1" s="17">
        <v>42756</v>
      </c>
      <c r="D1" s="18" t="s">
        <v>23</v>
      </c>
      <c r="E1" s="19">
        <v>42786</v>
      </c>
    </row>
    <row r="2" spans="1:5" x14ac:dyDescent="0.3">
      <c r="A2" t="s">
        <v>54</v>
      </c>
      <c r="C2" s="18"/>
      <c r="D2" s="18"/>
    </row>
    <row r="3" spans="1:5" x14ac:dyDescent="0.3">
      <c r="C3" s="18"/>
      <c r="D3" s="18"/>
    </row>
    <row r="4" spans="1:5" x14ac:dyDescent="0.3">
      <c r="A4" t="s">
        <v>24</v>
      </c>
      <c r="C4" s="18" t="s">
        <v>25</v>
      </c>
      <c r="D4" s="18"/>
    </row>
    <row r="5" spans="1:5" x14ac:dyDescent="0.3">
      <c r="A5" t="s">
        <v>55</v>
      </c>
      <c r="C5" s="20">
        <f>'21-02 til 20-03-17'!$P$12</f>
        <v>3.9999999999999991</v>
      </c>
      <c r="D5" s="18"/>
      <c r="E5" s="1"/>
    </row>
    <row r="6" spans="1:5" x14ac:dyDescent="0.3">
      <c r="A6" t="s">
        <v>56</v>
      </c>
      <c r="C6" s="20">
        <f>'21-02 til 20-03-17'!$P$21</f>
        <v>0</v>
      </c>
      <c r="D6" s="18"/>
      <c r="E6" s="1"/>
    </row>
    <row r="7" spans="1:5" x14ac:dyDescent="0.3">
      <c r="A7" t="s">
        <v>57</v>
      </c>
      <c r="C7" s="20">
        <f>'21-02 til 20-03-17'!$P$30</f>
        <v>0</v>
      </c>
      <c r="D7" s="18"/>
      <c r="E7" s="1"/>
    </row>
    <row r="8" spans="1:5" x14ac:dyDescent="0.3">
      <c r="A8" t="s">
        <v>58</v>
      </c>
      <c r="C8" s="22">
        <f>'21-02 til 20-03-17'!$P$39</f>
        <v>0</v>
      </c>
      <c r="D8" s="18"/>
    </row>
    <row r="9" spans="1:5" ht="15" thickBot="1" x14ac:dyDescent="0.35">
      <c r="A9" s="48" t="s">
        <v>59</v>
      </c>
      <c r="C9" s="20">
        <f>'21-02 til 20-03-17'!$P$48</f>
        <v>0</v>
      </c>
      <c r="D9" s="18"/>
    </row>
    <row r="10" spans="1:5" ht="15.6" thickTop="1" thickBot="1" x14ac:dyDescent="0.35">
      <c r="A10" t="s">
        <v>26</v>
      </c>
      <c r="C10" s="21">
        <f>SUM(C5:C9)</f>
        <v>3.9999999999999991</v>
      </c>
      <c r="D10" s="18" t="s">
        <v>27</v>
      </c>
      <c r="E10" s="1">
        <v>145</v>
      </c>
    </row>
    <row r="11" spans="1:5" ht="15" thickTop="1" x14ac:dyDescent="0.3">
      <c r="D11" s="18"/>
    </row>
    <row r="12" spans="1:5" x14ac:dyDescent="0.3">
      <c r="A12" t="s">
        <v>28</v>
      </c>
      <c r="D12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E11" sqref="E11"/>
    </sheetView>
  </sheetViews>
  <sheetFormatPr defaultRowHeight="14.4" x14ac:dyDescent="0.3"/>
  <cols>
    <col min="1" max="1" width="11" bestFit="1" customWidth="1"/>
    <col min="2" max="2" width="17.5546875" bestFit="1" customWidth="1"/>
    <col min="9" max="9" width="9.5546875" customWidth="1"/>
    <col min="10" max="10" width="11.109375" customWidth="1"/>
    <col min="11" max="11" width="9.5546875" customWidth="1"/>
    <col min="12" max="12" width="11" customWidth="1"/>
    <col min="14" max="14" width="10" customWidth="1"/>
    <col min="15" max="15" width="12.109375" customWidth="1"/>
    <col min="17" max="17" width="11.5546875" customWidth="1"/>
    <col min="18" max="18" width="10.109375" bestFit="1" customWidth="1"/>
  </cols>
  <sheetData>
    <row r="1" spans="1:19" x14ac:dyDescent="0.3">
      <c r="A1" s="18" t="s">
        <v>29</v>
      </c>
      <c r="B1" s="18" t="s">
        <v>29</v>
      </c>
      <c r="C1" s="18" t="s">
        <v>29</v>
      </c>
      <c r="D1" s="18" t="s">
        <v>60</v>
      </c>
      <c r="E1" s="18" t="s">
        <v>60</v>
      </c>
      <c r="F1" s="18"/>
      <c r="G1" s="23"/>
      <c r="H1" s="23"/>
      <c r="I1" s="23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3">
      <c r="A2" s="23" t="s">
        <v>30</v>
      </c>
      <c r="B2" s="18" t="s">
        <v>31</v>
      </c>
      <c r="C2" s="18" t="s">
        <v>32</v>
      </c>
      <c r="D2" s="18" t="s">
        <v>61</v>
      </c>
      <c r="E2" s="24" t="s">
        <v>62</v>
      </c>
      <c r="F2" s="24"/>
      <c r="G2" s="25"/>
      <c r="H2" s="25"/>
      <c r="I2" s="26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3">
      <c r="A3" s="27">
        <v>28</v>
      </c>
      <c r="B3" s="27">
        <v>-24</v>
      </c>
      <c r="C3" s="28">
        <v>1.93</v>
      </c>
      <c r="D3" s="49">
        <v>-120</v>
      </c>
      <c r="E3" s="50">
        <v>0.97</v>
      </c>
      <c r="F3" s="29"/>
      <c r="G3" s="30"/>
      <c r="H3" s="30"/>
      <c r="I3" s="30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1" thickBot="1" x14ac:dyDescent="0.4">
      <c r="A4" s="19"/>
      <c r="B4" s="18"/>
      <c r="C4" s="31"/>
      <c r="D4" s="18"/>
      <c r="E4" s="32"/>
      <c r="F4" s="32"/>
      <c r="G4" s="20"/>
      <c r="H4" s="20"/>
      <c r="I4" s="29"/>
      <c r="J4" s="18"/>
      <c r="K4" s="18"/>
      <c r="L4" s="18"/>
      <c r="M4" s="18"/>
      <c r="N4" s="18"/>
      <c r="O4" s="18" t="s">
        <v>33</v>
      </c>
      <c r="P4" s="18"/>
      <c r="Q4" s="18" t="s">
        <v>64</v>
      </c>
      <c r="R4" s="18" t="s">
        <v>63</v>
      </c>
      <c r="S4" s="18"/>
    </row>
    <row r="5" spans="1:19" ht="15" thickBot="1" x14ac:dyDescent="0.35">
      <c r="A5" s="33" t="s">
        <v>34</v>
      </c>
      <c r="B5" s="34" t="s">
        <v>35</v>
      </c>
      <c r="C5" s="34" t="s">
        <v>36</v>
      </c>
      <c r="D5" s="34" t="s">
        <v>37</v>
      </c>
      <c r="E5" s="34" t="s">
        <v>14</v>
      </c>
      <c r="F5" s="34" t="s">
        <v>38</v>
      </c>
      <c r="G5" s="34" t="s">
        <v>16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5" t="s">
        <v>46</v>
      </c>
      <c r="P5" s="35" t="s">
        <v>47</v>
      </c>
      <c r="Q5" s="35" t="s">
        <v>65</v>
      </c>
      <c r="R5" s="35" t="s">
        <v>48</v>
      </c>
      <c r="S5" s="51" t="s">
        <v>49</v>
      </c>
    </row>
    <row r="6" spans="1:19" x14ac:dyDescent="0.3">
      <c r="A6" s="36">
        <v>42787</v>
      </c>
      <c r="B6" s="27" t="s">
        <v>50</v>
      </c>
      <c r="C6" s="47">
        <v>0.27083333333333331</v>
      </c>
      <c r="D6" s="47">
        <v>0.35416666666666669</v>
      </c>
      <c r="E6" s="37">
        <v>0.64583333333333337</v>
      </c>
      <c r="F6" s="37">
        <v>0.72916666666666663</v>
      </c>
      <c r="G6" s="32"/>
      <c r="H6" s="38"/>
      <c r="I6" s="18">
        <f>IF($C6&lt;&gt;"",(A$3),"")</f>
        <v>28</v>
      </c>
      <c r="J6" s="18">
        <f>IF($D6&lt;&gt;"",($A$3),"")</f>
        <v>28</v>
      </c>
      <c r="K6" s="18">
        <f>IF($E6&lt;&gt;"",($A$3),"")</f>
        <v>28</v>
      </c>
      <c r="L6" s="18">
        <f>IF($F6&lt;&gt;"",($A$3),"")</f>
        <v>28</v>
      </c>
      <c r="M6" s="18" t="str">
        <f>IF($G6&lt;&gt;"",($A$3),"")</f>
        <v/>
      </c>
      <c r="N6" s="18" t="str">
        <f>IF($H6&lt;&gt;"",($A$3),"")</f>
        <v/>
      </c>
      <c r="O6" s="18">
        <f t="shared" ref="O6:O25" si="0">IF(C6&lt;&gt;"",B$3,"")</f>
        <v>-24</v>
      </c>
      <c r="P6" s="18">
        <f t="shared" ref="P6:P37" si="1">SUM(I6:O6)</f>
        <v>88</v>
      </c>
      <c r="Q6" s="18" t="str">
        <f>IF($P6&gt;120,($D$3),"")</f>
        <v/>
      </c>
      <c r="R6" s="39">
        <f t="shared" ref="R6:R37" si="2">IF(P6&lt;&gt;"",C$3,"" )</f>
        <v>1.93</v>
      </c>
      <c r="S6" s="39">
        <f t="shared" ref="S6:S37" si="3">IF(P6&lt;&gt;"",P6*R6,"")</f>
        <v>169.84</v>
      </c>
    </row>
    <row r="7" spans="1:19" x14ac:dyDescent="0.3">
      <c r="A7" s="36">
        <v>42788</v>
      </c>
      <c r="B7" s="27"/>
      <c r="C7" s="47"/>
      <c r="D7" s="47"/>
      <c r="E7" s="40"/>
      <c r="F7" s="40"/>
      <c r="G7" s="38"/>
      <c r="H7" s="38"/>
      <c r="I7" s="18" t="str">
        <f t="shared" ref="I7:I37" si="4">IF($C7&lt;&gt;"",(A$3),"")</f>
        <v/>
      </c>
      <c r="J7" s="18" t="str">
        <f t="shared" ref="J7:J37" si="5">IF($D7&lt;&gt;"",($A$3),"")</f>
        <v/>
      </c>
      <c r="K7" s="18" t="str">
        <f t="shared" ref="K7:K37" si="6">IF($E7&lt;&gt;"",($A$3),"")</f>
        <v/>
      </c>
      <c r="L7" s="18" t="str">
        <f t="shared" ref="L7:L37" si="7">IF($F7&lt;&gt;"",($A$3),"")</f>
        <v/>
      </c>
      <c r="M7" s="18" t="str">
        <f t="shared" ref="M7:M37" si="8">IF($G7&lt;&gt;"",($A$3),"")</f>
        <v/>
      </c>
      <c r="N7" s="18" t="str">
        <f t="shared" ref="N7:N37" si="9">IF($H7&lt;&gt;"",($A$3),"")</f>
        <v/>
      </c>
      <c r="O7" s="18" t="str">
        <f t="shared" si="0"/>
        <v/>
      </c>
      <c r="P7" s="18">
        <f t="shared" si="1"/>
        <v>0</v>
      </c>
      <c r="Q7" s="18"/>
      <c r="R7" s="39">
        <f t="shared" si="2"/>
        <v>1.93</v>
      </c>
      <c r="S7" s="39">
        <f t="shared" si="3"/>
        <v>0</v>
      </c>
    </row>
    <row r="8" spans="1:19" x14ac:dyDescent="0.3">
      <c r="A8" s="36">
        <v>42789</v>
      </c>
      <c r="B8" s="27"/>
      <c r="C8" s="47"/>
      <c r="D8" s="47"/>
      <c r="E8" s="37"/>
      <c r="F8" s="37"/>
      <c r="G8" s="18"/>
      <c r="H8" s="18"/>
      <c r="I8" s="18" t="str">
        <f t="shared" si="4"/>
        <v/>
      </c>
      <c r="J8" s="18" t="str">
        <f t="shared" si="5"/>
        <v/>
      </c>
      <c r="K8" s="18" t="str">
        <f t="shared" si="6"/>
        <v/>
      </c>
      <c r="L8" s="18" t="str">
        <f t="shared" si="7"/>
        <v/>
      </c>
      <c r="M8" s="18" t="str">
        <f t="shared" si="8"/>
        <v/>
      </c>
      <c r="N8" s="18" t="str">
        <f t="shared" si="9"/>
        <v/>
      </c>
      <c r="O8" s="18" t="str">
        <f t="shared" si="0"/>
        <v/>
      </c>
      <c r="P8" s="18">
        <f t="shared" si="1"/>
        <v>0</v>
      </c>
      <c r="Q8" s="18"/>
      <c r="R8" s="39">
        <f t="shared" si="2"/>
        <v>1.93</v>
      </c>
      <c r="S8" s="39">
        <f t="shared" si="3"/>
        <v>0</v>
      </c>
    </row>
    <row r="9" spans="1:19" x14ac:dyDescent="0.3">
      <c r="A9" s="36">
        <v>42790</v>
      </c>
      <c r="B9" s="27"/>
      <c r="C9" s="47"/>
      <c r="D9" s="47"/>
      <c r="E9" s="37"/>
      <c r="F9" s="37"/>
      <c r="G9" s="18"/>
      <c r="H9" s="18"/>
      <c r="I9" s="18" t="str">
        <f t="shared" si="4"/>
        <v/>
      </c>
      <c r="J9" s="18" t="str">
        <f t="shared" si="5"/>
        <v/>
      </c>
      <c r="K9" s="18" t="str">
        <f t="shared" si="6"/>
        <v/>
      </c>
      <c r="L9" s="18" t="str">
        <f t="shared" si="7"/>
        <v/>
      </c>
      <c r="M9" s="18" t="str">
        <f t="shared" si="8"/>
        <v/>
      </c>
      <c r="N9" s="18" t="str">
        <f t="shared" si="9"/>
        <v/>
      </c>
      <c r="O9" s="18" t="str">
        <f t="shared" si="0"/>
        <v/>
      </c>
      <c r="P9" s="18">
        <f t="shared" si="1"/>
        <v>0</v>
      </c>
      <c r="Q9" s="18"/>
      <c r="R9" s="39">
        <f t="shared" si="2"/>
        <v>1.93</v>
      </c>
      <c r="S9" s="39">
        <f t="shared" si="3"/>
        <v>0</v>
      </c>
    </row>
    <row r="10" spans="1:19" x14ac:dyDescent="0.3">
      <c r="A10" s="36">
        <v>42791</v>
      </c>
      <c r="B10" s="27"/>
      <c r="C10" s="41"/>
      <c r="D10" s="37"/>
      <c r="E10" s="37"/>
      <c r="F10" s="37"/>
      <c r="G10" s="18"/>
      <c r="H10" s="18"/>
      <c r="I10" s="18" t="str">
        <f t="shared" si="4"/>
        <v/>
      </c>
      <c r="J10" s="18" t="str">
        <f t="shared" si="5"/>
        <v/>
      </c>
      <c r="K10" s="18" t="str">
        <f t="shared" si="6"/>
        <v/>
      </c>
      <c r="L10" s="18" t="str">
        <f t="shared" si="7"/>
        <v/>
      </c>
      <c r="M10" s="18" t="str">
        <f t="shared" si="8"/>
        <v/>
      </c>
      <c r="N10" s="18" t="str">
        <f t="shared" si="9"/>
        <v/>
      </c>
      <c r="O10" s="18" t="str">
        <f t="shared" si="0"/>
        <v/>
      </c>
      <c r="P10" s="18">
        <f t="shared" si="1"/>
        <v>0</v>
      </c>
      <c r="Q10" s="18"/>
      <c r="R10" s="39">
        <f t="shared" si="2"/>
        <v>1.93</v>
      </c>
      <c r="S10" s="39">
        <f t="shared" si="3"/>
        <v>0</v>
      </c>
    </row>
    <row r="11" spans="1:19" x14ac:dyDescent="0.3">
      <c r="A11" s="36">
        <v>42792</v>
      </c>
      <c r="B11" s="27"/>
      <c r="C11" s="41"/>
      <c r="D11" s="41"/>
      <c r="E11" s="37"/>
      <c r="F11" s="37"/>
      <c r="G11" s="18"/>
      <c r="H11" s="18"/>
      <c r="I11" s="18" t="str">
        <f t="shared" si="4"/>
        <v/>
      </c>
      <c r="J11" s="18" t="str">
        <f t="shared" si="5"/>
        <v/>
      </c>
      <c r="K11" s="18" t="str">
        <f t="shared" si="6"/>
        <v/>
      </c>
      <c r="L11" s="18" t="str">
        <f t="shared" si="7"/>
        <v/>
      </c>
      <c r="M11" s="18" t="str">
        <f t="shared" si="8"/>
        <v/>
      </c>
      <c r="N11" s="18" t="str">
        <f t="shared" si="9"/>
        <v/>
      </c>
      <c r="O11" s="18" t="str">
        <f t="shared" si="0"/>
        <v/>
      </c>
      <c r="P11" s="18">
        <f t="shared" si="1"/>
        <v>0</v>
      </c>
      <c r="Q11" s="18"/>
      <c r="R11" s="39">
        <f t="shared" si="2"/>
        <v>1.93</v>
      </c>
      <c r="S11" s="39">
        <f t="shared" si="3"/>
        <v>0</v>
      </c>
    </row>
    <row r="12" spans="1:19" x14ac:dyDescent="0.3">
      <c r="A12" s="36">
        <v>42793</v>
      </c>
      <c r="B12" s="27"/>
      <c r="C12" s="41"/>
      <c r="D12" s="41"/>
      <c r="E12" s="37"/>
      <c r="F12" s="37"/>
      <c r="G12" s="18"/>
      <c r="H12" s="18"/>
      <c r="I12" s="18" t="str">
        <f t="shared" si="4"/>
        <v/>
      </c>
      <c r="J12" s="18" t="str">
        <f t="shared" si="5"/>
        <v/>
      </c>
      <c r="K12" s="18" t="str">
        <f t="shared" si="6"/>
        <v/>
      </c>
      <c r="L12" s="18" t="str">
        <f t="shared" si="7"/>
        <v/>
      </c>
      <c r="M12" s="18" t="str">
        <f t="shared" si="8"/>
        <v/>
      </c>
      <c r="N12" s="18" t="str">
        <f t="shared" si="9"/>
        <v/>
      </c>
      <c r="O12" s="18" t="str">
        <f t="shared" si="0"/>
        <v/>
      </c>
      <c r="P12" s="18">
        <f t="shared" si="1"/>
        <v>0</v>
      </c>
      <c r="Q12" s="18"/>
      <c r="R12" s="39">
        <f t="shared" si="2"/>
        <v>1.93</v>
      </c>
      <c r="S12" s="39">
        <f t="shared" si="3"/>
        <v>0</v>
      </c>
    </row>
    <row r="13" spans="1:19" x14ac:dyDescent="0.3">
      <c r="A13" s="36">
        <v>42794</v>
      </c>
      <c r="B13" s="27"/>
      <c r="C13" s="41"/>
      <c r="D13" s="37"/>
      <c r="E13" s="37"/>
      <c r="F13" s="37"/>
      <c r="G13" s="38"/>
      <c r="H13" s="38"/>
      <c r="I13" s="18" t="str">
        <f t="shared" si="4"/>
        <v/>
      </c>
      <c r="J13" s="18" t="str">
        <f t="shared" si="5"/>
        <v/>
      </c>
      <c r="K13" s="18" t="str">
        <f t="shared" si="6"/>
        <v/>
      </c>
      <c r="L13" s="18" t="str">
        <f t="shared" si="7"/>
        <v/>
      </c>
      <c r="M13" s="18" t="str">
        <f t="shared" si="8"/>
        <v/>
      </c>
      <c r="N13" s="18" t="str">
        <f t="shared" si="9"/>
        <v/>
      </c>
      <c r="O13" s="18" t="str">
        <f t="shared" si="0"/>
        <v/>
      </c>
      <c r="P13" s="18">
        <f t="shared" si="1"/>
        <v>0</v>
      </c>
      <c r="Q13" s="18"/>
      <c r="R13" s="39">
        <f t="shared" si="2"/>
        <v>1.93</v>
      </c>
      <c r="S13" s="39">
        <f t="shared" si="3"/>
        <v>0</v>
      </c>
    </row>
    <row r="14" spans="1:19" x14ac:dyDescent="0.3">
      <c r="A14" s="36">
        <v>42795</v>
      </c>
      <c r="B14" s="27"/>
      <c r="C14" s="41"/>
      <c r="D14" s="37"/>
      <c r="E14" s="37"/>
      <c r="F14" s="37"/>
      <c r="G14" s="38"/>
      <c r="H14" s="38"/>
      <c r="I14" s="18" t="str">
        <f t="shared" si="4"/>
        <v/>
      </c>
      <c r="J14" s="18" t="str">
        <f t="shared" si="5"/>
        <v/>
      </c>
      <c r="K14" s="18" t="str">
        <f t="shared" si="6"/>
        <v/>
      </c>
      <c r="L14" s="18" t="str">
        <f t="shared" si="7"/>
        <v/>
      </c>
      <c r="M14" s="18" t="str">
        <f t="shared" si="8"/>
        <v/>
      </c>
      <c r="N14" s="18" t="str">
        <f t="shared" si="9"/>
        <v/>
      </c>
      <c r="O14" s="18" t="str">
        <f t="shared" si="0"/>
        <v/>
      </c>
      <c r="P14" s="18">
        <f t="shared" si="1"/>
        <v>0</v>
      </c>
      <c r="Q14" s="18"/>
      <c r="R14" s="39">
        <f t="shared" si="2"/>
        <v>1.93</v>
      </c>
      <c r="S14" s="39">
        <f t="shared" si="3"/>
        <v>0</v>
      </c>
    </row>
    <row r="15" spans="1:19" x14ac:dyDescent="0.3">
      <c r="A15" s="36">
        <v>42796</v>
      </c>
      <c r="B15" s="27"/>
      <c r="C15" s="41"/>
      <c r="D15" s="41"/>
      <c r="E15" s="37"/>
      <c r="F15" s="37"/>
      <c r="G15" s="18"/>
      <c r="H15" s="18"/>
      <c r="I15" s="18" t="str">
        <f t="shared" si="4"/>
        <v/>
      </c>
      <c r="J15" s="18" t="str">
        <f t="shared" si="5"/>
        <v/>
      </c>
      <c r="K15" s="18" t="str">
        <f t="shared" si="6"/>
        <v/>
      </c>
      <c r="L15" s="18" t="str">
        <f t="shared" si="7"/>
        <v/>
      </c>
      <c r="M15" s="18" t="str">
        <f t="shared" si="8"/>
        <v/>
      </c>
      <c r="N15" s="18" t="str">
        <f t="shared" si="9"/>
        <v/>
      </c>
      <c r="O15" s="18" t="str">
        <f t="shared" si="0"/>
        <v/>
      </c>
      <c r="P15" s="18">
        <f t="shared" si="1"/>
        <v>0</v>
      </c>
      <c r="Q15" s="18"/>
      <c r="R15" s="39">
        <f t="shared" si="2"/>
        <v>1.93</v>
      </c>
      <c r="S15" s="39">
        <f t="shared" si="3"/>
        <v>0</v>
      </c>
    </row>
    <row r="16" spans="1:19" x14ac:dyDescent="0.3">
      <c r="A16" s="36">
        <v>42797</v>
      </c>
      <c r="B16" s="27"/>
      <c r="C16" s="41"/>
      <c r="D16" s="41"/>
      <c r="E16" s="37"/>
      <c r="F16" s="37"/>
      <c r="G16" s="18"/>
      <c r="H16" s="18"/>
      <c r="I16" s="18" t="str">
        <f t="shared" si="4"/>
        <v/>
      </c>
      <c r="J16" s="18" t="str">
        <f t="shared" si="5"/>
        <v/>
      </c>
      <c r="K16" s="18" t="str">
        <f t="shared" si="6"/>
        <v/>
      </c>
      <c r="L16" s="18" t="str">
        <f t="shared" si="7"/>
        <v/>
      </c>
      <c r="M16" s="18" t="str">
        <f t="shared" si="8"/>
        <v/>
      </c>
      <c r="N16" s="18" t="str">
        <f t="shared" si="9"/>
        <v/>
      </c>
      <c r="O16" s="18" t="str">
        <f t="shared" si="0"/>
        <v/>
      </c>
      <c r="P16" s="18">
        <f t="shared" si="1"/>
        <v>0</v>
      </c>
      <c r="Q16" s="18"/>
      <c r="R16" s="39">
        <f t="shared" si="2"/>
        <v>1.93</v>
      </c>
      <c r="S16" s="39">
        <f t="shared" si="3"/>
        <v>0</v>
      </c>
    </row>
    <row r="17" spans="1:19" x14ac:dyDescent="0.3">
      <c r="A17" s="36">
        <v>42798</v>
      </c>
      <c r="B17" s="27"/>
      <c r="C17" s="27"/>
      <c r="D17" s="27"/>
      <c r="E17" s="42"/>
      <c r="F17" s="42"/>
      <c r="G17" s="18"/>
      <c r="H17" s="18"/>
      <c r="I17" s="18" t="str">
        <f t="shared" si="4"/>
        <v/>
      </c>
      <c r="J17" s="18" t="str">
        <f t="shared" si="5"/>
        <v/>
      </c>
      <c r="K17" s="18" t="str">
        <f t="shared" si="6"/>
        <v/>
      </c>
      <c r="L17" s="18" t="str">
        <f t="shared" si="7"/>
        <v/>
      </c>
      <c r="M17" s="18" t="str">
        <f t="shared" si="8"/>
        <v/>
      </c>
      <c r="N17" s="18" t="str">
        <f t="shared" si="9"/>
        <v/>
      </c>
      <c r="O17" s="18" t="str">
        <f t="shared" si="0"/>
        <v/>
      </c>
      <c r="P17" s="18">
        <f t="shared" si="1"/>
        <v>0</v>
      </c>
      <c r="Q17" s="18"/>
      <c r="R17" s="39">
        <f t="shared" si="2"/>
        <v>1.93</v>
      </c>
      <c r="S17" s="39">
        <f t="shared" si="3"/>
        <v>0</v>
      </c>
    </row>
    <row r="18" spans="1:19" x14ac:dyDescent="0.3">
      <c r="A18" s="36">
        <v>42799</v>
      </c>
      <c r="B18" s="27"/>
      <c r="C18" s="41"/>
      <c r="D18" s="41"/>
      <c r="E18" s="37"/>
      <c r="F18" s="37"/>
      <c r="G18" s="18"/>
      <c r="H18" s="18"/>
      <c r="I18" s="18" t="str">
        <f t="shared" si="4"/>
        <v/>
      </c>
      <c r="J18" s="18" t="str">
        <f t="shared" si="5"/>
        <v/>
      </c>
      <c r="K18" s="18" t="str">
        <f t="shared" si="6"/>
        <v/>
      </c>
      <c r="L18" s="18" t="str">
        <f t="shared" si="7"/>
        <v/>
      </c>
      <c r="M18" s="18" t="str">
        <f t="shared" si="8"/>
        <v/>
      </c>
      <c r="N18" s="18" t="str">
        <f t="shared" si="9"/>
        <v/>
      </c>
      <c r="O18" s="18" t="str">
        <f t="shared" si="0"/>
        <v/>
      </c>
      <c r="P18" s="18">
        <f t="shared" si="1"/>
        <v>0</v>
      </c>
      <c r="Q18" s="18"/>
      <c r="R18" s="39">
        <f t="shared" si="2"/>
        <v>1.93</v>
      </c>
      <c r="S18" s="39">
        <f t="shared" si="3"/>
        <v>0</v>
      </c>
    </row>
    <row r="19" spans="1:19" x14ac:dyDescent="0.3">
      <c r="A19" s="36">
        <v>42800</v>
      </c>
      <c r="B19" s="27"/>
      <c r="C19" s="41"/>
      <c r="D19" s="41"/>
      <c r="E19" s="37"/>
      <c r="F19" s="37"/>
      <c r="G19" s="18"/>
      <c r="H19" s="18"/>
      <c r="I19" s="18" t="str">
        <f t="shared" si="4"/>
        <v/>
      </c>
      <c r="J19" s="18" t="str">
        <f t="shared" si="5"/>
        <v/>
      </c>
      <c r="K19" s="18" t="str">
        <f t="shared" si="6"/>
        <v/>
      </c>
      <c r="L19" s="18" t="str">
        <f t="shared" si="7"/>
        <v/>
      </c>
      <c r="M19" s="18" t="str">
        <f t="shared" si="8"/>
        <v/>
      </c>
      <c r="N19" s="18" t="str">
        <f t="shared" si="9"/>
        <v/>
      </c>
      <c r="O19" s="18" t="str">
        <f t="shared" si="0"/>
        <v/>
      </c>
      <c r="P19" s="18">
        <f t="shared" si="1"/>
        <v>0</v>
      </c>
      <c r="Q19" s="18"/>
      <c r="R19" s="39">
        <f t="shared" si="2"/>
        <v>1.93</v>
      </c>
      <c r="S19" s="39">
        <f t="shared" si="3"/>
        <v>0</v>
      </c>
    </row>
    <row r="20" spans="1:19" x14ac:dyDescent="0.3">
      <c r="A20" s="36">
        <v>42801</v>
      </c>
      <c r="B20" s="27"/>
      <c r="C20" s="37"/>
      <c r="D20" s="37"/>
      <c r="E20" s="37"/>
      <c r="F20" s="37"/>
      <c r="G20" s="32"/>
      <c r="H20" s="38"/>
      <c r="I20" s="18" t="str">
        <f t="shared" si="4"/>
        <v/>
      </c>
      <c r="J20" s="18" t="str">
        <f t="shared" si="5"/>
        <v/>
      </c>
      <c r="K20" s="18" t="str">
        <f t="shared" si="6"/>
        <v/>
      </c>
      <c r="L20" s="18" t="str">
        <f t="shared" si="7"/>
        <v/>
      </c>
      <c r="M20" s="18" t="str">
        <f t="shared" si="8"/>
        <v/>
      </c>
      <c r="N20" s="18" t="str">
        <f t="shared" si="9"/>
        <v/>
      </c>
      <c r="O20" s="18" t="str">
        <f t="shared" si="0"/>
        <v/>
      </c>
      <c r="P20" s="18">
        <f t="shared" si="1"/>
        <v>0</v>
      </c>
      <c r="Q20" s="18"/>
      <c r="R20" s="39">
        <f t="shared" si="2"/>
        <v>1.93</v>
      </c>
      <c r="S20" s="39">
        <f t="shared" si="3"/>
        <v>0</v>
      </c>
    </row>
    <row r="21" spans="1:19" x14ac:dyDescent="0.3">
      <c r="A21" s="36">
        <v>42802</v>
      </c>
      <c r="B21" s="27"/>
      <c r="C21" s="41"/>
      <c r="D21" s="41"/>
      <c r="E21" s="37"/>
      <c r="F21" s="37"/>
      <c r="G21" s="18"/>
      <c r="H21" s="18"/>
      <c r="I21" s="18" t="str">
        <f t="shared" si="4"/>
        <v/>
      </c>
      <c r="J21" s="18" t="str">
        <f t="shared" si="5"/>
        <v/>
      </c>
      <c r="K21" s="18" t="str">
        <f t="shared" si="6"/>
        <v/>
      </c>
      <c r="L21" s="18" t="str">
        <f t="shared" si="7"/>
        <v/>
      </c>
      <c r="M21" s="18" t="str">
        <f t="shared" si="8"/>
        <v/>
      </c>
      <c r="N21" s="18" t="str">
        <f t="shared" si="9"/>
        <v/>
      </c>
      <c r="O21" s="18" t="str">
        <f t="shared" si="0"/>
        <v/>
      </c>
      <c r="P21" s="18">
        <f t="shared" si="1"/>
        <v>0</v>
      </c>
      <c r="Q21" s="18"/>
      <c r="R21" s="39">
        <f t="shared" si="2"/>
        <v>1.93</v>
      </c>
      <c r="S21" s="39">
        <f t="shared" si="3"/>
        <v>0</v>
      </c>
    </row>
    <row r="22" spans="1:19" x14ac:dyDescent="0.3">
      <c r="A22" s="36">
        <v>42803</v>
      </c>
      <c r="B22" s="27"/>
      <c r="C22" s="41"/>
      <c r="D22" s="41"/>
      <c r="E22" s="37"/>
      <c r="F22" s="37"/>
      <c r="G22" s="18"/>
      <c r="H22" s="18"/>
      <c r="I22" s="18" t="str">
        <f t="shared" si="4"/>
        <v/>
      </c>
      <c r="J22" s="18" t="str">
        <f t="shared" si="5"/>
        <v/>
      </c>
      <c r="K22" s="18" t="str">
        <f t="shared" si="6"/>
        <v/>
      </c>
      <c r="L22" s="18" t="str">
        <f t="shared" si="7"/>
        <v/>
      </c>
      <c r="M22" s="18" t="str">
        <f t="shared" si="8"/>
        <v/>
      </c>
      <c r="N22" s="18" t="str">
        <f t="shared" si="9"/>
        <v/>
      </c>
      <c r="O22" s="18" t="str">
        <f t="shared" si="0"/>
        <v/>
      </c>
      <c r="P22" s="18">
        <f t="shared" si="1"/>
        <v>0</v>
      </c>
      <c r="Q22" s="18"/>
      <c r="R22" s="39">
        <f t="shared" si="2"/>
        <v>1.93</v>
      </c>
      <c r="S22" s="39">
        <f t="shared" si="3"/>
        <v>0</v>
      </c>
    </row>
    <row r="23" spans="1:19" x14ac:dyDescent="0.3">
      <c r="A23" s="36">
        <v>42804</v>
      </c>
      <c r="B23" s="27"/>
      <c r="C23" s="41"/>
      <c r="D23" s="41"/>
      <c r="E23" s="37"/>
      <c r="F23" s="37"/>
      <c r="G23" s="18"/>
      <c r="H23" s="18"/>
      <c r="I23" s="18" t="str">
        <f t="shared" si="4"/>
        <v/>
      </c>
      <c r="J23" s="18" t="str">
        <f t="shared" si="5"/>
        <v/>
      </c>
      <c r="K23" s="18" t="str">
        <f t="shared" si="6"/>
        <v/>
      </c>
      <c r="L23" s="18" t="str">
        <f t="shared" si="7"/>
        <v/>
      </c>
      <c r="M23" s="18" t="str">
        <f t="shared" si="8"/>
        <v/>
      </c>
      <c r="N23" s="18" t="str">
        <f t="shared" si="9"/>
        <v/>
      </c>
      <c r="O23" s="18" t="str">
        <f t="shared" si="0"/>
        <v/>
      </c>
      <c r="P23" s="18">
        <f t="shared" si="1"/>
        <v>0</v>
      </c>
      <c r="Q23" s="18"/>
      <c r="R23" s="39">
        <f t="shared" si="2"/>
        <v>1.93</v>
      </c>
      <c r="S23" s="39">
        <f t="shared" si="3"/>
        <v>0</v>
      </c>
    </row>
    <row r="24" spans="1:19" x14ac:dyDescent="0.3">
      <c r="A24" s="36">
        <v>42805</v>
      </c>
      <c r="B24" s="27"/>
      <c r="C24" s="41"/>
      <c r="D24" s="41"/>
      <c r="E24" s="37"/>
      <c r="F24" s="37"/>
      <c r="G24" s="18"/>
      <c r="H24" s="18"/>
      <c r="I24" s="18" t="str">
        <f t="shared" si="4"/>
        <v/>
      </c>
      <c r="J24" s="18" t="str">
        <f t="shared" si="5"/>
        <v/>
      </c>
      <c r="K24" s="18" t="str">
        <f t="shared" si="6"/>
        <v/>
      </c>
      <c r="L24" s="18" t="str">
        <f t="shared" si="7"/>
        <v/>
      </c>
      <c r="M24" s="18" t="str">
        <f t="shared" si="8"/>
        <v/>
      </c>
      <c r="N24" s="18" t="str">
        <f t="shared" si="9"/>
        <v/>
      </c>
      <c r="O24" s="18" t="str">
        <f t="shared" si="0"/>
        <v/>
      </c>
      <c r="P24" s="18">
        <f t="shared" si="1"/>
        <v>0</v>
      </c>
      <c r="Q24" s="18"/>
      <c r="R24" s="39">
        <f t="shared" si="2"/>
        <v>1.93</v>
      </c>
      <c r="S24" s="39">
        <f t="shared" si="3"/>
        <v>0</v>
      </c>
    </row>
    <row r="25" spans="1:19" x14ac:dyDescent="0.3">
      <c r="A25" s="36">
        <v>42806</v>
      </c>
      <c r="B25" s="27"/>
      <c r="C25" s="41"/>
      <c r="D25" s="41"/>
      <c r="E25" s="37"/>
      <c r="F25" s="37"/>
      <c r="G25" s="18"/>
      <c r="H25" s="18"/>
      <c r="I25" s="18" t="str">
        <f t="shared" si="4"/>
        <v/>
      </c>
      <c r="J25" s="18" t="str">
        <f t="shared" si="5"/>
        <v/>
      </c>
      <c r="K25" s="18" t="str">
        <f t="shared" si="6"/>
        <v/>
      </c>
      <c r="L25" s="18" t="str">
        <f t="shared" si="7"/>
        <v/>
      </c>
      <c r="M25" s="18" t="str">
        <f t="shared" si="8"/>
        <v/>
      </c>
      <c r="N25" s="18" t="str">
        <f t="shared" si="9"/>
        <v/>
      </c>
      <c r="O25" s="18" t="str">
        <f t="shared" si="0"/>
        <v/>
      </c>
      <c r="P25" s="18">
        <f t="shared" si="1"/>
        <v>0</v>
      </c>
      <c r="Q25" s="18"/>
      <c r="R25" s="39">
        <f t="shared" si="2"/>
        <v>1.93</v>
      </c>
      <c r="S25" s="39">
        <f t="shared" si="3"/>
        <v>0</v>
      </c>
    </row>
    <row r="26" spans="1:19" x14ac:dyDescent="0.3">
      <c r="A26" s="36">
        <v>42807</v>
      </c>
      <c r="B26" s="27"/>
      <c r="C26" s="41"/>
      <c r="D26" s="41"/>
      <c r="E26" s="37"/>
      <c r="F26" s="37"/>
      <c r="G26" s="18"/>
      <c r="H26" s="18"/>
      <c r="I26" s="18" t="str">
        <f t="shared" si="4"/>
        <v/>
      </c>
      <c r="J26" s="18" t="str">
        <f t="shared" si="5"/>
        <v/>
      </c>
      <c r="K26" s="18" t="str">
        <f t="shared" si="6"/>
        <v/>
      </c>
      <c r="L26" s="18" t="str">
        <f t="shared" si="7"/>
        <v/>
      </c>
      <c r="M26" s="18" t="str">
        <f t="shared" si="8"/>
        <v/>
      </c>
      <c r="N26" s="18" t="str">
        <f t="shared" si="9"/>
        <v/>
      </c>
      <c r="O26" s="18"/>
      <c r="P26" s="18">
        <f t="shared" si="1"/>
        <v>0</v>
      </c>
      <c r="Q26" s="18"/>
      <c r="R26" s="39">
        <f t="shared" si="2"/>
        <v>1.93</v>
      </c>
      <c r="S26" s="39">
        <f t="shared" si="3"/>
        <v>0</v>
      </c>
    </row>
    <row r="27" spans="1:19" x14ac:dyDescent="0.3">
      <c r="A27" s="36">
        <v>42808</v>
      </c>
      <c r="B27" s="27"/>
      <c r="C27" s="41"/>
      <c r="D27" s="41"/>
      <c r="E27" s="37"/>
      <c r="F27" s="37"/>
      <c r="G27" s="18"/>
      <c r="H27" s="18"/>
      <c r="I27" s="18" t="str">
        <f t="shared" si="4"/>
        <v/>
      </c>
      <c r="J27" s="18" t="str">
        <f t="shared" si="5"/>
        <v/>
      </c>
      <c r="K27" s="18" t="str">
        <f t="shared" si="6"/>
        <v/>
      </c>
      <c r="L27" s="18" t="str">
        <f t="shared" si="7"/>
        <v/>
      </c>
      <c r="M27" s="18" t="str">
        <f t="shared" si="8"/>
        <v/>
      </c>
      <c r="N27" s="18" t="str">
        <f t="shared" si="9"/>
        <v/>
      </c>
      <c r="O27" s="18" t="str">
        <f t="shared" ref="O27:O37" si="10">IF(C27&lt;&gt;"",B$3,"")</f>
        <v/>
      </c>
      <c r="P27" s="18">
        <f t="shared" si="1"/>
        <v>0</v>
      </c>
      <c r="Q27" s="18"/>
      <c r="R27" s="39">
        <f t="shared" si="2"/>
        <v>1.93</v>
      </c>
      <c r="S27" s="39">
        <f t="shared" si="3"/>
        <v>0</v>
      </c>
    </row>
    <row r="28" spans="1:19" x14ac:dyDescent="0.3">
      <c r="A28" s="36">
        <v>42809</v>
      </c>
      <c r="B28" s="27"/>
      <c r="C28" s="41"/>
      <c r="D28" s="41"/>
      <c r="E28" s="37"/>
      <c r="F28" s="37"/>
      <c r="G28" s="18"/>
      <c r="H28" s="18"/>
      <c r="I28" s="18" t="str">
        <f t="shared" si="4"/>
        <v/>
      </c>
      <c r="J28" s="18" t="str">
        <f t="shared" si="5"/>
        <v/>
      </c>
      <c r="K28" s="18" t="str">
        <f t="shared" si="6"/>
        <v/>
      </c>
      <c r="L28" s="18" t="str">
        <f t="shared" si="7"/>
        <v/>
      </c>
      <c r="M28" s="18" t="str">
        <f t="shared" si="8"/>
        <v/>
      </c>
      <c r="N28" s="18" t="str">
        <f t="shared" si="9"/>
        <v/>
      </c>
      <c r="O28" s="18" t="str">
        <f t="shared" si="10"/>
        <v/>
      </c>
      <c r="P28" s="18">
        <f t="shared" si="1"/>
        <v>0</v>
      </c>
      <c r="Q28" s="18"/>
      <c r="R28" s="39">
        <f t="shared" si="2"/>
        <v>1.93</v>
      </c>
      <c r="S28" s="39">
        <f t="shared" si="3"/>
        <v>0</v>
      </c>
    </row>
    <row r="29" spans="1:19" x14ac:dyDescent="0.3">
      <c r="A29" s="36">
        <v>42810</v>
      </c>
      <c r="B29" s="27"/>
      <c r="C29" s="41"/>
      <c r="D29" s="41"/>
      <c r="E29" s="37"/>
      <c r="F29" s="37"/>
      <c r="G29" s="18"/>
      <c r="H29" s="18"/>
      <c r="I29" s="18" t="str">
        <f t="shared" si="4"/>
        <v/>
      </c>
      <c r="J29" s="18" t="str">
        <f t="shared" si="5"/>
        <v/>
      </c>
      <c r="K29" s="18" t="str">
        <f t="shared" si="6"/>
        <v/>
      </c>
      <c r="L29" s="18" t="str">
        <f t="shared" si="7"/>
        <v/>
      </c>
      <c r="M29" s="18" t="str">
        <f t="shared" si="8"/>
        <v/>
      </c>
      <c r="N29" s="18" t="str">
        <f t="shared" si="9"/>
        <v/>
      </c>
      <c r="O29" s="18" t="str">
        <f t="shared" si="10"/>
        <v/>
      </c>
      <c r="P29" s="18">
        <f t="shared" si="1"/>
        <v>0</v>
      </c>
      <c r="Q29" s="18"/>
      <c r="R29" s="39">
        <f t="shared" si="2"/>
        <v>1.93</v>
      </c>
      <c r="S29" s="39">
        <f t="shared" si="3"/>
        <v>0</v>
      </c>
    </row>
    <row r="30" spans="1:19" x14ac:dyDescent="0.3">
      <c r="A30" s="36">
        <v>42811</v>
      </c>
      <c r="B30" s="27"/>
      <c r="C30" s="41"/>
      <c r="D30" s="41"/>
      <c r="E30" s="37"/>
      <c r="F30" s="37"/>
      <c r="G30" s="18"/>
      <c r="H30" s="18"/>
      <c r="I30" s="18" t="str">
        <f t="shared" si="4"/>
        <v/>
      </c>
      <c r="J30" s="18" t="str">
        <f t="shared" si="5"/>
        <v/>
      </c>
      <c r="K30" s="18" t="str">
        <f t="shared" si="6"/>
        <v/>
      </c>
      <c r="L30" s="18" t="str">
        <f t="shared" si="7"/>
        <v/>
      </c>
      <c r="M30" s="18" t="str">
        <f t="shared" si="8"/>
        <v/>
      </c>
      <c r="N30" s="18" t="str">
        <f t="shared" si="9"/>
        <v/>
      </c>
      <c r="O30" s="18" t="str">
        <f t="shared" si="10"/>
        <v/>
      </c>
      <c r="P30" s="18">
        <f t="shared" si="1"/>
        <v>0</v>
      </c>
      <c r="Q30" s="18"/>
      <c r="R30" s="39">
        <f t="shared" si="2"/>
        <v>1.93</v>
      </c>
      <c r="S30" s="39">
        <f t="shared" si="3"/>
        <v>0</v>
      </c>
    </row>
    <row r="31" spans="1:19" x14ac:dyDescent="0.3">
      <c r="A31" s="36">
        <v>42812</v>
      </c>
      <c r="B31" s="27"/>
      <c r="C31" s="41"/>
      <c r="D31" s="41"/>
      <c r="E31" s="37"/>
      <c r="F31" s="37"/>
      <c r="G31" s="18"/>
      <c r="H31" s="18"/>
      <c r="I31" s="18" t="str">
        <f t="shared" si="4"/>
        <v/>
      </c>
      <c r="J31" s="18" t="str">
        <f t="shared" si="5"/>
        <v/>
      </c>
      <c r="K31" s="18" t="str">
        <f t="shared" si="6"/>
        <v/>
      </c>
      <c r="L31" s="18" t="str">
        <f t="shared" si="7"/>
        <v/>
      </c>
      <c r="M31" s="18" t="str">
        <f t="shared" si="8"/>
        <v/>
      </c>
      <c r="N31" s="18" t="str">
        <f t="shared" si="9"/>
        <v/>
      </c>
      <c r="O31" s="18" t="str">
        <f t="shared" si="10"/>
        <v/>
      </c>
      <c r="P31" s="18">
        <f t="shared" si="1"/>
        <v>0</v>
      </c>
      <c r="Q31" s="18"/>
      <c r="R31" s="39">
        <f t="shared" si="2"/>
        <v>1.93</v>
      </c>
      <c r="S31" s="39">
        <f t="shared" si="3"/>
        <v>0</v>
      </c>
    </row>
    <row r="32" spans="1:19" x14ac:dyDescent="0.3">
      <c r="A32" s="36">
        <v>42813</v>
      </c>
      <c r="B32" s="27"/>
      <c r="C32" s="41"/>
      <c r="D32" s="41"/>
      <c r="E32" s="37"/>
      <c r="F32" s="37"/>
      <c r="G32" s="18"/>
      <c r="H32" s="18"/>
      <c r="I32" s="18" t="str">
        <f t="shared" si="4"/>
        <v/>
      </c>
      <c r="J32" s="18" t="str">
        <f t="shared" si="5"/>
        <v/>
      </c>
      <c r="K32" s="18" t="str">
        <f t="shared" si="6"/>
        <v/>
      </c>
      <c r="L32" s="18" t="str">
        <f t="shared" si="7"/>
        <v/>
      </c>
      <c r="M32" s="18" t="str">
        <f t="shared" si="8"/>
        <v/>
      </c>
      <c r="N32" s="18" t="str">
        <f t="shared" si="9"/>
        <v/>
      </c>
      <c r="O32" s="18" t="str">
        <f t="shared" si="10"/>
        <v/>
      </c>
      <c r="P32" s="18">
        <f t="shared" si="1"/>
        <v>0</v>
      </c>
      <c r="Q32" s="18"/>
      <c r="R32" s="39">
        <f t="shared" si="2"/>
        <v>1.93</v>
      </c>
      <c r="S32" s="39">
        <f t="shared" si="3"/>
        <v>0</v>
      </c>
    </row>
    <row r="33" spans="1:19" x14ac:dyDescent="0.3">
      <c r="A33" s="36">
        <v>42814</v>
      </c>
      <c r="B33" s="27"/>
      <c r="C33" s="41"/>
      <c r="D33" s="41"/>
      <c r="E33" s="37"/>
      <c r="F33" s="37"/>
      <c r="G33" s="18"/>
      <c r="H33" s="18"/>
      <c r="I33" s="18" t="str">
        <f t="shared" si="4"/>
        <v/>
      </c>
      <c r="J33" s="18" t="str">
        <f t="shared" si="5"/>
        <v/>
      </c>
      <c r="K33" s="18" t="str">
        <f t="shared" si="6"/>
        <v/>
      </c>
      <c r="L33" s="18" t="str">
        <f t="shared" si="7"/>
        <v/>
      </c>
      <c r="M33" s="18" t="str">
        <f t="shared" si="8"/>
        <v/>
      </c>
      <c r="N33" s="18" t="str">
        <f t="shared" si="9"/>
        <v/>
      </c>
      <c r="O33" s="18" t="str">
        <f t="shared" si="10"/>
        <v/>
      </c>
      <c r="P33" s="18">
        <f t="shared" si="1"/>
        <v>0</v>
      </c>
      <c r="Q33" s="18"/>
      <c r="R33" s="39">
        <f t="shared" si="2"/>
        <v>1.93</v>
      </c>
      <c r="S33" s="39">
        <f t="shared" si="3"/>
        <v>0</v>
      </c>
    </row>
    <row r="34" spans="1:19" x14ac:dyDescent="0.3">
      <c r="A34" s="36"/>
      <c r="B34" s="27"/>
      <c r="C34" s="41"/>
      <c r="D34" s="41"/>
      <c r="E34" s="37"/>
      <c r="F34" s="37"/>
      <c r="G34" s="18"/>
      <c r="H34" s="18"/>
      <c r="I34" s="18" t="str">
        <f t="shared" si="4"/>
        <v/>
      </c>
      <c r="J34" s="18" t="str">
        <f t="shared" si="5"/>
        <v/>
      </c>
      <c r="K34" s="18" t="str">
        <f t="shared" si="6"/>
        <v/>
      </c>
      <c r="L34" s="18" t="str">
        <f t="shared" si="7"/>
        <v/>
      </c>
      <c r="M34" s="18" t="str">
        <f t="shared" si="8"/>
        <v/>
      </c>
      <c r="N34" s="18" t="str">
        <f t="shared" si="9"/>
        <v/>
      </c>
      <c r="O34" s="18" t="str">
        <f t="shared" si="10"/>
        <v/>
      </c>
      <c r="P34" s="18">
        <f t="shared" si="1"/>
        <v>0</v>
      </c>
      <c r="Q34" s="18"/>
      <c r="R34" s="39">
        <f t="shared" si="2"/>
        <v>1.93</v>
      </c>
      <c r="S34" s="39">
        <f t="shared" si="3"/>
        <v>0</v>
      </c>
    </row>
    <row r="35" spans="1:19" x14ac:dyDescent="0.3">
      <c r="A35" s="36"/>
      <c r="B35" s="27"/>
      <c r="C35" s="41"/>
      <c r="D35" s="41"/>
      <c r="E35" s="37"/>
      <c r="F35" s="37"/>
      <c r="G35" s="18"/>
      <c r="H35" s="18"/>
      <c r="I35" s="18" t="str">
        <f t="shared" si="4"/>
        <v/>
      </c>
      <c r="J35" s="18" t="str">
        <f t="shared" si="5"/>
        <v/>
      </c>
      <c r="K35" s="18" t="str">
        <f t="shared" si="6"/>
        <v/>
      </c>
      <c r="L35" s="18" t="str">
        <f t="shared" si="7"/>
        <v/>
      </c>
      <c r="M35" s="18" t="str">
        <f t="shared" si="8"/>
        <v/>
      </c>
      <c r="N35" s="18" t="str">
        <f t="shared" si="9"/>
        <v/>
      </c>
      <c r="O35" s="18" t="str">
        <f t="shared" si="10"/>
        <v/>
      </c>
      <c r="P35" s="18">
        <f t="shared" si="1"/>
        <v>0</v>
      </c>
      <c r="Q35" s="18"/>
      <c r="R35" s="39">
        <f t="shared" si="2"/>
        <v>1.93</v>
      </c>
      <c r="S35" s="39">
        <f t="shared" si="3"/>
        <v>0</v>
      </c>
    </row>
    <row r="36" spans="1:19" x14ac:dyDescent="0.3">
      <c r="A36" s="36"/>
      <c r="B36" s="27"/>
      <c r="C36" s="41"/>
      <c r="D36" s="41"/>
      <c r="E36" s="37"/>
      <c r="F36" s="37"/>
      <c r="G36" s="18"/>
      <c r="H36" s="18"/>
      <c r="I36" s="18" t="str">
        <f t="shared" si="4"/>
        <v/>
      </c>
      <c r="J36" s="18" t="str">
        <f t="shared" si="5"/>
        <v/>
      </c>
      <c r="K36" s="18" t="str">
        <f t="shared" si="6"/>
        <v/>
      </c>
      <c r="L36" s="18" t="str">
        <f t="shared" si="7"/>
        <v/>
      </c>
      <c r="M36" s="18" t="str">
        <f t="shared" si="8"/>
        <v/>
      </c>
      <c r="N36" s="18" t="str">
        <f t="shared" si="9"/>
        <v/>
      </c>
      <c r="O36" s="18" t="str">
        <f t="shared" si="10"/>
        <v/>
      </c>
      <c r="P36" s="18">
        <f t="shared" si="1"/>
        <v>0</v>
      </c>
      <c r="Q36" s="18"/>
      <c r="R36" s="39">
        <f t="shared" si="2"/>
        <v>1.93</v>
      </c>
      <c r="S36" s="39">
        <f t="shared" si="3"/>
        <v>0</v>
      </c>
    </row>
    <row r="37" spans="1:19" ht="15" thickBot="1" x14ac:dyDescent="0.35">
      <c r="A37" s="36"/>
      <c r="B37" s="27"/>
      <c r="C37" s="41"/>
      <c r="D37" s="41"/>
      <c r="E37" s="37"/>
      <c r="F37" s="37"/>
      <c r="G37" s="18"/>
      <c r="H37" s="18"/>
      <c r="I37" s="18" t="str">
        <f t="shared" si="4"/>
        <v/>
      </c>
      <c r="J37" s="18" t="str">
        <f t="shared" si="5"/>
        <v/>
      </c>
      <c r="K37" s="18" t="str">
        <f t="shared" si="6"/>
        <v/>
      </c>
      <c r="L37" s="18" t="str">
        <f t="shared" si="7"/>
        <v/>
      </c>
      <c r="M37" s="18" t="str">
        <f t="shared" si="8"/>
        <v/>
      </c>
      <c r="N37" s="18" t="str">
        <f t="shared" si="9"/>
        <v/>
      </c>
      <c r="O37" s="43" t="str">
        <f t="shared" si="10"/>
        <v/>
      </c>
      <c r="P37" s="43">
        <f t="shared" si="1"/>
        <v>0</v>
      </c>
      <c r="Q37" s="43"/>
      <c r="R37" s="44">
        <f t="shared" si="2"/>
        <v>1.93</v>
      </c>
      <c r="S37" s="44">
        <f t="shared" si="3"/>
        <v>0</v>
      </c>
    </row>
    <row r="38" spans="1:19" ht="15.6" thickTop="1" thickBot="1" x14ac:dyDescent="0.35">
      <c r="A38" s="19"/>
      <c r="B38" s="27"/>
      <c r="C38" s="27"/>
      <c r="D38" s="27"/>
      <c r="E38" s="37"/>
      <c r="F38" s="37"/>
      <c r="G38" s="18"/>
      <c r="H38" s="18"/>
      <c r="I38" s="18"/>
      <c r="J38" s="18"/>
      <c r="K38" s="18"/>
      <c r="L38" s="18"/>
      <c r="M38" s="45"/>
      <c r="N38" s="45" t="s">
        <v>51</v>
      </c>
      <c r="O38" s="45"/>
      <c r="P38" s="45">
        <f>SUM(P6:P37)</f>
        <v>88</v>
      </c>
      <c r="Q38" s="45"/>
      <c r="R38" s="45"/>
      <c r="S38" s="46">
        <f>SUM(S6:S37)</f>
        <v>169.84</v>
      </c>
    </row>
    <row r="39" spans="1:19" ht="15" thickTop="1" x14ac:dyDescent="0.3">
      <c r="A39" s="19"/>
      <c r="B39" s="23" t="s">
        <v>52</v>
      </c>
      <c r="C39" s="18">
        <f>COUNTIF(C6:C38,"&lt;&gt;")</f>
        <v>1</v>
      </c>
      <c r="D39" s="18"/>
      <c r="E39" s="18">
        <f>COUNTIF(E6:E38,"&lt;&gt;")</f>
        <v>1</v>
      </c>
      <c r="F39" s="18"/>
      <c r="G39" s="18">
        <f>COUNTIF(G6:G38,"&lt;&gt;")</f>
        <v>0</v>
      </c>
      <c r="H39" s="18"/>
      <c r="I39" s="18">
        <f>SUM(C39:G39)</f>
        <v>2</v>
      </c>
      <c r="J39" s="18"/>
      <c r="K39" s="18"/>
      <c r="L39" s="18"/>
      <c r="M39" s="18"/>
      <c r="N39" s="18"/>
      <c r="O39" s="18"/>
      <c r="P39" s="18"/>
      <c r="Q39" s="18"/>
      <c r="R39" s="18"/>
      <c r="S39" s="2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9"/>
  <sheetViews>
    <sheetView showGridLines="0" workbookViewId="0">
      <selection activeCell="R5" sqref="R5"/>
    </sheetView>
  </sheetViews>
  <sheetFormatPr defaultRowHeight="14.4" x14ac:dyDescent="0.3"/>
  <cols>
    <col min="1" max="1" width="10.33203125" bestFit="1" customWidth="1"/>
    <col min="2" max="3" width="4.5546875" style="18" bestFit="1" customWidth="1"/>
    <col min="4" max="4" width="7.109375" bestFit="1" customWidth="1"/>
    <col min="5" max="5" width="6.21875" bestFit="1" customWidth="1"/>
    <col min="6" max="6" width="8" bestFit="1" customWidth="1"/>
    <col min="7" max="7" width="7.109375" bestFit="1" customWidth="1"/>
    <col min="8" max="8" width="6.21875" bestFit="1" customWidth="1"/>
    <col min="9" max="9" width="8" bestFit="1" customWidth="1"/>
    <col min="10" max="10" width="7.109375" bestFit="1" customWidth="1"/>
    <col min="11" max="11" width="6.21875" bestFit="1" customWidth="1"/>
    <col min="12" max="12" width="8" bestFit="1" customWidth="1"/>
    <col min="13" max="13" width="10.44140625" bestFit="1" customWidth="1"/>
    <col min="14" max="15" width="6.44140625" bestFit="1" customWidth="1"/>
    <col min="16" max="16" width="7.44140625" bestFit="1" customWidth="1"/>
  </cols>
  <sheetData>
    <row r="1" spans="1:16" x14ac:dyDescent="0.3">
      <c r="N1" s="93" t="s">
        <v>78</v>
      </c>
    </row>
    <row r="2" spans="1:16" x14ac:dyDescent="0.3">
      <c r="N2" s="95">
        <v>145</v>
      </c>
    </row>
    <row r="5" spans="1:16" ht="15.6" x14ac:dyDescent="0.3">
      <c r="A5" s="58" t="s">
        <v>34</v>
      </c>
      <c r="B5" s="59" t="s">
        <v>67</v>
      </c>
      <c r="C5" s="60" t="s">
        <v>68</v>
      </c>
      <c r="D5" s="60" t="s">
        <v>69</v>
      </c>
      <c r="E5" s="60" t="s">
        <v>70</v>
      </c>
      <c r="F5" s="60" t="s">
        <v>75</v>
      </c>
      <c r="G5" s="60" t="s">
        <v>71</v>
      </c>
      <c r="H5" s="60" t="s">
        <v>72</v>
      </c>
      <c r="I5" s="60" t="s">
        <v>77</v>
      </c>
      <c r="J5" s="60" t="s">
        <v>73</v>
      </c>
      <c r="K5" s="60" t="s">
        <v>74</v>
      </c>
      <c r="L5" s="60" t="s">
        <v>76</v>
      </c>
      <c r="M5" s="60" t="s">
        <v>12</v>
      </c>
      <c r="N5" s="59" t="s">
        <v>78</v>
      </c>
      <c r="O5" s="59" t="s">
        <v>79</v>
      </c>
      <c r="P5" s="59" t="s">
        <v>80</v>
      </c>
    </row>
    <row r="6" spans="1:16" x14ac:dyDescent="0.3">
      <c r="A6" s="61">
        <v>42787</v>
      </c>
      <c r="B6" s="62">
        <f t="shared" ref="B6:B14" si="0">WEEKNUM(A6,21)</f>
        <v>8</v>
      </c>
      <c r="C6" s="63">
        <f t="shared" ref="C6:C14" si="1">A6</f>
        <v>42787</v>
      </c>
      <c r="D6" s="67">
        <v>0.27083333333333331</v>
      </c>
      <c r="E6" s="67">
        <v>0.35416666666666669</v>
      </c>
      <c r="F6" s="64">
        <f t="shared" ref="F6:F14" si="2">E6-D6</f>
        <v>8.333333333333337E-2</v>
      </c>
      <c r="G6" s="67">
        <v>0.64583333333333337</v>
      </c>
      <c r="H6" s="67">
        <v>0.72916666666666663</v>
      </c>
      <c r="I6" s="64">
        <f t="shared" ref="I6:I14" si="3">H6-G6</f>
        <v>8.3333333333333259E-2</v>
      </c>
      <c r="J6" s="67">
        <v>0.83333333333333337</v>
      </c>
      <c r="K6" s="67">
        <v>0.89583333333333337</v>
      </c>
      <c r="L6" s="64">
        <f t="shared" ref="L6:L14" si="4">K6-J6</f>
        <v>6.25E-2</v>
      </c>
      <c r="M6" s="64">
        <f t="shared" ref="M6:M14" si="5">SUM(F6,I6,L6)</f>
        <v>0.22916666666666663</v>
      </c>
      <c r="N6" s="65">
        <f>$N$2</f>
        <v>145</v>
      </c>
      <c r="O6" s="65">
        <f>N(M6*24)*N6</f>
        <v>797.49999999999989</v>
      </c>
      <c r="P6" s="65" t="str">
        <f>IF(B7&lt;&gt;B6,SUMIF($B$6:B6,B6,$O$6:O6),"")</f>
        <v/>
      </c>
    </row>
    <row r="7" spans="1:16" x14ac:dyDescent="0.3">
      <c r="A7" s="61">
        <v>42788</v>
      </c>
      <c r="B7" s="62">
        <f t="shared" si="0"/>
        <v>8</v>
      </c>
      <c r="C7" s="63">
        <f t="shared" si="1"/>
        <v>42788</v>
      </c>
      <c r="D7" s="67">
        <v>0.27083333333333331</v>
      </c>
      <c r="E7" s="67">
        <v>0.3125</v>
      </c>
      <c r="F7" s="64">
        <f t="shared" si="2"/>
        <v>4.1666666666666685E-2</v>
      </c>
      <c r="G7" s="67">
        <v>0.64583333333333337</v>
      </c>
      <c r="H7" s="67">
        <v>0.72916666666666663</v>
      </c>
      <c r="I7" s="64">
        <f t="shared" si="3"/>
        <v>8.3333333333333259E-2</v>
      </c>
      <c r="J7" s="96"/>
      <c r="K7" s="96"/>
      <c r="L7" s="64">
        <f t="shared" si="4"/>
        <v>0</v>
      </c>
      <c r="M7" s="64">
        <f t="shared" si="5"/>
        <v>0.12499999999999994</v>
      </c>
      <c r="N7" s="65">
        <f t="shared" ref="N7:N12" si="6">$N$2</f>
        <v>145</v>
      </c>
      <c r="O7" s="65">
        <f>N(M7*24)*N7</f>
        <v>434.99999999999983</v>
      </c>
      <c r="P7" s="65" t="str">
        <f>IF(B8&lt;&gt;B7,SUMIF($B$6:B7,B7,$O$6:O7),"")</f>
        <v/>
      </c>
    </row>
    <row r="8" spans="1:16" x14ac:dyDescent="0.3">
      <c r="A8" s="61">
        <v>42789</v>
      </c>
      <c r="B8" s="62">
        <f t="shared" si="0"/>
        <v>8</v>
      </c>
      <c r="C8" s="63">
        <f t="shared" si="1"/>
        <v>42789</v>
      </c>
      <c r="D8" s="67">
        <v>0.27083333333333331</v>
      </c>
      <c r="E8" s="67">
        <v>0.3125</v>
      </c>
      <c r="F8" s="64">
        <f t="shared" si="2"/>
        <v>4.1666666666666685E-2</v>
      </c>
      <c r="G8" s="67"/>
      <c r="H8" s="67"/>
      <c r="I8" s="64">
        <f t="shared" si="3"/>
        <v>0</v>
      </c>
      <c r="J8" s="96"/>
      <c r="K8" s="96"/>
      <c r="L8" s="64">
        <f t="shared" si="4"/>
        <v>0</v>
      </c>
      <c r="M8" s="64">
        <f t="shared" si="5"/>
        <v>4.1666666666666685E-2</v>
      </c>
      <c r="N8" s="65">
        <f t="shared" si="6"/>
        <v>145</v>
      </c>
      <c r="O8" s="65">
        <f t="shared" ref="O8:O71" si="7">N(M8*24)*N8</f>
        <v>145.00000000000006</v>
      </c>
      <c r="P8" s="65" t="str">
        <f>IF(B9&lt;&gt;B8,SUMIF($B$6:B8,B8,$O$6:O8),"")</f>
        <v/>
      </c>
    </row>
    <row r="9" spans="1:16" x14ac:dyDescent="0.3">
      <c r="A9" s="61">
        <v>42790</v>
      </c>
      <c r="B9" s="62">
        <f t="shared" si="0"/>
        <v>8</v>
      </c>
      <c r="C9" s="63">
        <f t="shared" si="1"/>
        <v>42790</v>
      </c>
      <c r="D9" s="67">
        <v>0.27083333333333331</v>
      </c>
      <c r="E9" s="67">
        <v>0.3125</v>
      </c>
      <c r="F9" s="64">
        <f t="shared" si="2"/>
        <v>4.1666666666666685E-2</v>
      </c>
      <c r="G9" s="67"/>
      <c r="H9" s="67"/>
      <c r="I9" s="64">
        <f t="shared" si="3"/>
        <v>0</v>
      </c>
      <c r="J9" s="96"/>
      <c r="K9" s="96"/>
      <c r="L9" s="64">
        <f t="shared" si="4"/>
        <v>0</v>
      </c>
      <c r="M9" s="64">
        <f t="shared" si="5"/>
        <v>4.1666666666666685E-2</v>
      </c>
      <c r="N9" s="65">
        <f t="shared" si="6"/>
        <v>145</v>
      </c>
      <c r="O9" s="65">
        <f t="shared" si="7"/>
        <v>145.00000000000006</v>
      </c>
      <c r="P9" s="65" t="str">
        <f>IF(B10&lt;&gt;B9,SUMIF($B$6:B9,B9,$O$6:O9),"")</f>
        <v/>
      </c>
    </row>
    <row r="10" spans="1:16" x14ac:dyDescent="0.3">
      <c r="A10" s="61">
        <v>42791</v>
      </c>
      <c r="B10" s="62">
        <f t="shared" si="0"/>
        <v>8</v>
      </c>
      <c r="C10" s="63">
        <f t="shared" si="1"/>
        <v>42791</v>
      </c>
      <c r="D10" s="67">
        <v>0.27083333333333331</v>
      </c>
      <c r="E10" s="67">
        <v>0.3125</v>
      </c>
      <c r="F10" s="64">
        <f t="shared" si="2"/>
        <v>4.1666666666666685E-2</v>
      </c>
      <c r="G10" s="67"/>
      <c r="H10" s="67"/>
      <c r="I10" s="64">
        <f t="shared" si="3"/>
        <v>0</v>
      </c>
      <c r="J10" s="96"/>
      <c r="K10" s="96"/>
      <c r="L10" s="64">
        <f t="shared" si="4"/>
        <v>0</v>
      </c>
      <c r="M10" s="64">
        <f t="shared" si="5"/>
        <v>4.1666666666666685E-2</v>
      </c>
      <c r="N10" s="65">
        <f t="shared" si="6"/>
        <v>145</v>
      </c>
      <c r="O10" s="65">
        <f t="shared" si="7"/>
        <v>145.00000000000006</v>
      </c>
      <c r="P10" s="65" t="str">
        <f>IF(B11&lt;&gt;B10,SUMIF($B$6:B10,B10,$O$6:O10),"")</f>
        <v/>
      </c>
    </row>
    <row r="11" spans="1:16" x14ac:dyDescent="0.3">
      <c r="A11" s="61">
        <v>42792</v>
      </c>
      <c r="B11" s="62">
        <f t="shared" si="0"/>
        <v>8</v>
      </c>
      <c r="C11" s="63">
        <f t="shared" si="1"/>
        <v>42792</v>
      </c>
      <c r="D11" s="67">
        <v>0.27083333333333331</v>
      </c>
      <c r="E11" s="67">
        <v>0.3125</v>
      </c>
      <c r="F11" s="64">
        <f t="shared" si="2"/>
        <v>4.1666666666666685E-2</v>
      </c>
      <c r="G11" s="67"/>
      <c r="H11" s="67"/>
      <c r="I11" s="64">
        <f t="shared" si="3"/>
        <v>0</v>
      </c>
      <c r="J11" s="96"/>
      <c r="K11" s="96"/>
      <c r="L11" s="64">
        <f t="shared" si="4"/>
        <v>0</v>
      </c>
      <c r="M11" s="64">
        <f t="shared" si="5"/>
        <v>4.1666666666666685E-2</v>
      </c>
      <c r="N11" s="65">
        <f t="shared" si="6"/>
        <v>145</v>
      </c>
      <c r="O11" s="65">
        <f t="shared" si="7"/>
        <v>145.00000000000006</v>
      </c>
      <c r="P11" s="65">
        <f>IF(B12&lt;&gt;B11,SUMIF($B$6:B11,B11,$O$6:O11),"")</f>
        <v>1812.4999999999998</v>
      </c>
    </row>
    <row r="12" spans="1:16" x14ac:dyDescent="0.3">
      <c r="A12" s="61">
        <v>42793</v>
      </c>
      <c r="B12" s="62">
        <f t="shared" si="0"/>
        <v>9</v>
      </c>
      <c r="C12" s="63">
        <f t="shared" si="1"/>
        <v>42793</v>
      </c>
      <c r="D12" s="67">
        <v>0.27083333333333331</v>
      </c>
      <c r="E12" s="67">
        <v>0.3125</v>
      </c>
      <c r="F12" s="64">
        <f t="shared" si="2"/>
        <v>4.1666666666666685E-2</v>
      </c>
      <c r="G12" s="67"/>
      <c r="H12" s="67"/>
      <c r="I12" s="64">
        <f t="shared" si="3"/>
        <v>0</v>
      </c>
      <c r="J12" s="96"/>
      <c r="K12" s="96"/>
      <c r="L12" s="64">
        <f t="shared" si="4"/>
        <v>0</v>
      </c>
      <c r="M12" s="64">
        <f t="shared" si="5"/>
        <v>4.1666666666666685E-2</v>
      </c>
      <c r="N12" s="65">
        <f t="shared" si="6"/>
        <v>145</v>
      </c>
      <c r="O12" s="65">
        <f t="shared" si="7"/>
        <v>145.00000000000006</v>
      </c>
      <c r="P12" s="65" t="str">
        <f>IF(B13&lt;&gt;B12,SUMIF($B$6:B12,B12,$O$6:O12),"")</f>
        <v/>
      </c>
    </row>
    <row r="13" spans="1:16" x14ac:dyDescent="0.3">
      <c r="A13" s="61">
        <v>42794</v>
      </c>
      <c r="B13" s="62">
        <f t="shared" si="0"/>
        <v>9</v>
      </c>
      <c r="C13" s="63">
        <f t="shared" si="1"/>
        <v>42794</v>
      </c>
      <c r="D13" s="67">
        <v>0.27083333333333331</v>
      </c>
      <c r="E13" s="67">
        <v>0.3125</v>
      </c>
      <c r="F13" s="64">
        <f t="shared" si="2"/>
        <v>4.1666666666666685E-2</v>
      </c>
      <c r="G13" s="67"/>
      <c r="H13" s="67"/>
      <c r="I13" s="64">
        <f t="shared" si="3"/>
        <v>0</v>
      </c>
      <c r="J13" s="96"/>
      <c r="K13" s="96"/>
      <c r="L13" s="64">
        <f t="shared" si="4"/>
        <v>0</v>
      </c>
      <c r="M13" s="64">
        <f t="shared" si="5"/>
        <v>4.1666666666666685E-2</v>
      </c>
      <c r="N13" s="65">
        <f>$N$2</f>
        <v>145</v>
      </c>
      <c r="O13" s="65">
        <f t="shared" si="7"/>
        <v>145.00000000000006</v>
      </c>
      <c r="P13" s="65" t="str">
        <f>IF(B14&lt;&gt;B13,SUMIF($B$6:B13,B13,$O$6:O13),"")</f>
        <v/>
      </c>
    </row>
    <row r="14" spans="1:16" x14ac:dyDescent="0.3">
      <c r="A14" s="61">
        <v>42795</v>
      </c>
      <c r="B14" s="62">
        <f t="shared" si="0"/>
        <v>9</v>
      </c>
      <c r="C14" s="63">
        <f t="shared" si="1"/>
        <v>42795</v>
      </c>
      <c r="D14" s="67">
        <v>0.27083333333333331</v>
      </c>
      <c r="E14" s="67">
        <v>0.3125</v>
      </c>
      <c r="F14" s="64">
        <f t="shared" si="2"/>
        <v>4.1666666666666685E-2</v>
      </c>
      <c r="G14" s="67"/>
      <c r="H14" s="67"/>
      <c r="I14" s="64">
        <f t="shared" si="3"/>
        <v>0</v>
      </c>
      <c r="J14" s="96"/>
      <c r="K14" s="96"/>
      <c r="L14" s="64">
        <f t="shared" si="4"/>
        <v>0</v>
      </c>
      <c r="M14" s="64">
        <f t="shared" si="5"/>
        <v>4.1666666666666685E-2</v>
      </c>
      <c r="N14" s="65">
        <f>$N$2</f>
        <v>145</v>
      </c>
      <c r="O14" s="65">
        <f t="shared" si="7"/>
        <v>145.00000000000006</v>
      </c>
      <c r="P14" s="65" t="str">
        <f>IF(B15&lt;&gt;B14,SUMIF($B$6:B14,B14,$O$6:O14),"")</f>
        <v/>
      </c>
    </row>
    <row r="15" spans="1:16" x14ac:dyDescent="0.3">
      <c r="A15" s="61">
        <v>42796</v>
      </c>
      <c r="B15" s="62">
        <f t="shared" ref="B15:B78" si="8">WEEKNUM(A15,21)</f>
        <v>9</v>
      </c>
      <c r="C15" s="63">
        <f t="shared" ref="C15:C30" si="9">A15</f>
        <v>42796</v>
      </c>
      <c r="D15" s="68"/>
      <c r="E15" s="68"/>
      <c r="F15" s="64">
        <f t="shared" ref="F15:F78" si="10">E15-D15</f>
        <v>0</v>
      </c>
      <c r="G15" s="68"/>
      <c r="H15" s="68"/>
      <c r="I15" s="64">
        <f t="shared" ref="I15:I78" si="11">H15-G15</f>
        <v>0</v>
      </c>
      <c r="J15" s="68"/>
      <c r="K15" s="68"/>
      <c r="L15" s="64">
        <f t="shared" ref="L15:L78" si="12">K15-J15</f>
        <v>0</v>
      </c>
      <c r="M15" s="66"/>
      <c r="N15" s="65">
        <f t="shared" ref="N15:N78" si="13">$N$2</f>
        <v>145</v>
      </c>
      <c r="O15" s="65">
        <f t="shared" si="7"/>
        <v>0</v>
      </c>
      <c r="P15" s="65" t="str">
        <f>IF(B16&lt;&gt;B15,SUMIF($B$6:B15,B15,$O$6:O15),"")</f>
        <v/>
      </c>
    </row>
    <row r="16" spans="1:16" x14ac:dyDescent="0.3">
      <c r="A16" s="61">
        <v>42797</v>
      </c>
      <c r="B16" s="62">
        <f t="shared" si="8"/>
        <v>9</v>
      </c>
      <c r="C16" s="63">
        <f t="shared" si="9"/>
        <v>42797</v>
      </c>
      <c r="D16" s="68"/>
      <c r="E16" s="68"/>
      <c r="F16" s="64">
        <f t="shared" si="10"/>
        <v>0</v>
      </c>
      <c r="G16" s="68"/>
      <c r="H16" s="68"/>
      <c r="I16" s="64">
        <f t="shared" si="11"/>
        <v>0</v>
      </c>
      <c r="J16" s="68"/>
      <c r="K16" s="68"/>
      <c r="L16" s="64">
        <f t="shared" si="12"/>
        <v>0</v>
      </c>
      <c r="M16" s="66"/>
      <c r="N16" s="65">
        <f t="shared" si="13"/>
        <v>145</v>
      </c>
      <c r="O16" s="65">
        <f t="shared" si="7"/>
        <v>0</v>
      </c>
      <c r="P16" s="65" t="str">
        <f>IF(B17&lt;&gt;B16,SUMIF($B$6:B16,B16,$O$6:O16),"")</f>
        <v/>
      </c>
    </row>
    <row r="17" spans="1:16" x14ac:dyDescent="0.3">
      <c r="A17" s="61">
        <v>42798</v>
      </c>
      <c r="B17" s="62">
        <f t="shared" si="8"/>
        <v>9</v>
      </c>
      <c r="C17" s="63">
        <f t="shared" si="9"/>
        <v>42798</v>
      </c>
      <c r="D17" s="68"/>
      <c r="E17" s="68"/>
      <c r="F17" s="64">
        <f t="shared" si="10"/>
        <v>0</v>
      </c>
      <c r="G17" s="68"/>
      <c r="H17" s="68"/>
      <c r="I17" s="64">
        <f t="shared" si="11"/>
        <v>0</v>
      </c>
      <c r="J17" s="68"/>
      <c r="K17" s="68"/>
      <c r="L17" s="64">
        <f t="shared" si="12"/>
        <v>0</v>
      </c>
      <c r="M17" s="66"/>
      <c r="N17" s="65">
        <f t="shared" si="13"/>
        <v>145</v>
      </c>
      <c r="O17" s="65">
        <f t="shared" si="7"/>
        <v>0</v>
      </c>
      <c r="P17" s="65" t="str">
        <f>IF(B18&lt;&gt;B17,SUMIF($B$6:B17,B17,$O$6:O17),"")</f>
        <v/>
      </c>
    </row>
    <row r="18" spans="1:16" x14ac:dyDescent="0.3">
      <c r="A18" s="61">
        <v>42799</v>
      </c>
      <c r="B18" s="62">
        <f t="shared" si="8"/>
        <v>9</v>
      </c>
      <c r="C18" s="63">
        <f t="shared" si="9"/>
        <v>42799</v>
      </c>
      <c r="D18" s="68"/>
      <c r="E18" s="68"/>
      <c r="F18" s="64">
        <f t="shared" si="10"/>
        <v>0</v>
      </c>
      <c r="G18" s="68"/>
      <c r="H18" s="68"/>
      <c r="I18" s="64">
        <f t="shared" si="11"/>
        <v>0</v>
      </c>
      <c r="J18" s="68"/>
      <c r="K18" s="68"/>
      <c r="L18" s="64">
        <f t="shared" si="12"/>
        <v>0</v>
      </c>
      <c r="M18" s="66"/>
      <c r="N18" s="65">
        <f t="shared" si="13"/>
        <v>145</v>
      </c>
      <c r="O18" s="65">
        <f t="shared" si="7"/>
        <v>0</v>
      </c>
      <c r="P18" s="65">
        <f>IF(B19&lt;&gt;B18,SUMIF($B$6:B18,B18,$O$6:O18),"")</f>
        <v>435.00000000000017</v>
      </c>
    </row>
    <row r="19" spans="1:16" x14ac:dyDescent="0.3">
      <c r="A19" s="61">
        <v>42800</v>
      </c>
      <c r="B19" s="62">
        <f t="shared" si="8"/>
        <v>10</v>
      </c>
      <c r="C19" s="63">
        <f t="shared" si="9"/>
        <v>42800</v>
      </c>
      <c r="D19" s="68"/>
      <c r="E19" s="68"/>
      <c r="F19" s="64">
        <f t="shared" si="10"/>
        <v>0</v>
      </c>
      <c r="G19" s="68"/>
      <c r="H19" s="68"/>
      <c r="I19" s="64">
        <f t="shared" si="11"/>
        <v>0</v>
      </c>
      <c r="J19" s="68"/>
      <c r="K19" s="68"/>
      <c r="L19" s="64">
        <f t="shared" si="12"/>
        <v>0</v>
      </c>
      <c r="M19" s="66"/>
      <c r="N19" s="65">
        <f t="shared" si="13"/>
        <v>145</v>
      </c>
      <c r="O19" s="65">
        <f t="shared" si="7"/>
        <v>0</v>
      </c>
      <c r="P19" s="65" t="str">
        <f>IF(B20&lt;&gt;B19,SUMIF($B$6:B19,B19,$O$6:O19),"")</f>
        <v/>
      </c>
    </row>
    <row r="20" spans="1:16" x14ac:dyDescent="0.3">
      <c r="A20" s="61">
        <v>42801</v>
      </c>
      <c r="B20" s="62">
        <f t="shared" si="8"/>
        <v>10</v>
      </c>
      <c r="C20" s="63">
        <f t="shared" si="9"/>
        <v>42801</v>
      </c>
      <c r="D20" s="68"/>
      <c r="E20" s="68"/>
      <c r="F20" s="64">
        <f t="shared" si="10"/>
        <v>0</v>
      </c>
      <c r="G20" s="68"/>
      <c r="H20" s="68"/>
      <c r="I20" s="64">
        <f t="shared" si="11"/>
        <v>0</v>
      </c>
      <c r="J20" s="68"/>
      <c r="K20" s="68"/>
      <c r="L20" s="64">
        <f t="shared" si="12"/>
        <v>0</v>
      </c>
      <c r="M20" s="66"/>
      <c r="N20" s="65">
        <f t="shared" si="13"/>
        <v>145</v>
      </c>
      <c r="O20" s="65">
        <f t="shared" si="7"/>
        <v>0</v>
      </c>
      <c r="P20" s="65" t="str">
        <f>IF(B21&lt;&gt;B20,SUMIF($B$6:B20,B20,$O$6:O20),"")</f>
        <v/>
      </c>
    </row>
    <row r="21" spans="1:16" x14ac:dyDescent="0.3">
      <c r="A21" s="61">
        <v>42802</v>
      </c>
      <c r="B21" s="62">
        <f t="shared" si="8"/>
        <v>10</v>
      </c>
      <c r="C21" s="63">
        <f t="shared" si="9"/>
        <v>42802</v>
      </c>
      <c r="D21" s="68"/>
      <c r="E21" s="68"/>
      <c r="F21" s="64">
        <f t="shared" si="10"/>
        <v>0</v>
      </c>
      <c r="G21" s="68"/>
      <c r="H21" s="68"/>
      <c r="I21" s="64">
        <f t="shared" si="11"/>
        <v>0</v>
      </c>
      <c r="J21" s="68"/>
      <c r="K21" s="68"/>
      <c r="L21" s="64">
        <f t="shared" si="12"/>
        <v>0</v>
      </c>
      <c r="M21" s="66"/>
      <c r="N21" s="65">
        <f t="shared" si="13"/>
        <v>145</v>
      </c>
      <c r="O21" s="65">
        <f t="shared" si="7"/>
        <v>0</v>
      </c>
      <c r="P21" s="65" t="str">
        <f>IF(B22&lt;&gt;B21,SUMIF($B$6:B21,B21,$O$6:O21),"")</f>
        <v/>
      </c>
    </row>
    <row r="22" spans="1:16" x14ac:dyDescent="0.3">
      <c r="A22" s="61">
        <v>42803</v>
      </c>
      <c r="B22" s="62">
        <f t="shared" si="8"/>
        <v>10</v>
      </c>
      <c r="C22" s="63">
        <f t="shared" si="9"/>
        <v>42803</v>
      </c>
      <c r="D22" s="68"/>
      <c r="E22" s="68"/>
      <c r="F22" s="64">
        <f t="shared" si="10"/>
        <v>0</v>
      </c>
      <c r="G22" s="68"/>
      <c r="H22" s="68"/>
      <c r="I22" s="64">
        <f t="shared" si="11"/>
        <v>0</v>
      </c>
      <c r="J22" s="68"/>
      <c r="K22" s="68"/>
      <c r="L22" s="64">
        <f t="shared" si="12"/>
        <v>0</v>
      </c>
      <c r="M22" s="66"/>
      <c r="N22" s="65">
        <f t="shared" si="13"/>
        <v>145</v>
      </c>
      <c r="O22" s="65">
        <f t="shared" si="7"/>
        <v>0</v>
      </c>
      <c r="P22" s="65" t="str">
        <f>IF(B23&lt;&gt;B22,SUMIF($B$6:B22,B22,$O$6:O22),"")</f>
        <v/>
      </c>
    </row>
    <row r="23" spans="1:16" x14ac:dyDescent="0.3">
      <c r="A23" s="61">
        <v>42804</v>
      </c>
      <c r="B23" s="62">
        <f t="shared" si="8"/>
        <v>10</v>
      </c>
      <c r="C23" s="63">
        <f t="shared" si="9"/>
        <v>42804</v>
      </c>
      <c r="D23" s="68"/>
      <c r="E23" s="68"/>
      <c r="F23" s="64">
        <f t="shared" si="10"/>
        <v>0</v>
      </c>
      <c r="G23" s="68"/>
      <c r="H23" s="68"/>
      <c r="I23" s="64">
        <f t="shared" si="11"/>
        <v>0</v>
      </c>
      <c r="J23" s="68"/>
      <c r="K23" s="68"/>
      <c r="L23" s="64">
        <f t="shared" si="12"/>
        <v>0</v>
      </c>
      <c r="M23" s="66"/>
      <c r="N23" s="65">
        <f t="shared" si="13"/>
        <v>145</v>
      </c>
      <c r="O23" s="65">
        <f t="shared" si="7"/>
        <v>0</v>
      </c>
      <c r="P23" s="65" t="str">
        <f>IF(B24&lt;&gt;B23,SUMIF($B$6:B23,B23,$O$6:O23),"")</f>
        <v/>
      </c>
    </row>
    <row r="24" spans="1:16" x14ac:dyDescent="0.3">
      <c r="A24" s="61">
        <v>42805</v>
      </c>
      <c r="B24" s="62">
        <f t="shared" si="8"/>
        <v>10</v>
      </c>
      <c r="C24" s="63">
        <f t="shared" si="9"/>
        <v>42805</v>
      </c>
      <c r="D24" s="68"/>
      <c r="E24" s="68"/>
      <c r="F24" s="64">
        <f t="shared" si="10"/>
        <v>0</v>
      </c>
      <c r="G24" s="68"/>
      <c r="H24" s="68"/>
      <c r="I24" s="64">
        <f t="shared" si="11"/>
        <v>0</v>
      </c>
      <c r="J24" s="68"/>
      <c r="K24" s="68"/>
      <c r="L24" s="64">
        <f t="shared" si="12"/>
        <v>0</v>
      </c>
      <c r="M24" s="66"/>
      <c r="N24" s="65">
        <f t="shared" si="13"/>
        <v>145</v>
      </c>
      <c r="O24" s="65">
        <f t="shared" si="7"/>
        <v>0</v>
      </c>
      <c r="P24" s="65" t="str">
        <f>IF(B25&lt;&gt;B24,SUMIF($B$6:B24,B24,$O$6:O24),"")</f>
        <v/>
      </c>
    </row>
    <row r="25" spans="1:16" x14ac:dyDescent="0.3">
      <c r="A25" s="61">
        <v>42806</v>
      </c>
      <c r="B25" s="62">
        <f t="shared" si="8"/>
        <v>10</v>
      </c>
      <c r="C25" s="63">
        <f t="shared" si="9"/>
        <v>42806</v>
      </c>
      <c r="D25" s="68"/>
      <c r="E25" s="68"/>
      <c r="F25" s="64">
        <f t="shared" si="10"/>
        <v>0</v>
      </c>
      <c r="G25" s="68"/>
      <c r="H25" s="68"/>
      <c r="I25" s="64">
        <f t="shared" si="11"/>
        <v>0</v>
      </c>
      <c r="J25" s="68"/>
      <c r="K25" s="68"/>
      <c r="L25" s="64">
        <f t="shared" si="12"/>
        <v>0</v>
      </c>
      <c r="M25" s="66"/>
      <c r="N25" s="65">
        <f t="shared" si="13"/>
        <v>145</v>
      </c>
      <c r="O25" s="65">
        <f t="shared" si="7"/>
        <v>0</v>
      </c>
      <c r="P25" s="65">
        <f>IF(B26&lt;&gt;B25,SUMIF($B$6:B25,B25,$O$6:O25),"")</f>
        <v>0</v>
      </c>
    </row>
    <row r="26" spans="1:16" x14ac:dyDescent="0.3">
      <c r="A26" s="61">
        <v>42807</v>
      </c>
      <c r="B26" s="62">
        <f t="shared" si="8"/>
        <v>11</v>
      </c>
      <c r="C26" s="63">
        <f t="shared" si="9"/>
        <v>42807</v>
      </c>
      <c r="D26" s="68"/>
      <c r="E26" s="68"/>
      <c r="F26" s="64">
        <f t="shared" si="10"/>
        <v>0</v>
      </c>
      <c r="G26" s="68"/>
      <c r="H26" s="68"/>
      <c r="I26" s="64">
        <f t="shared" si="11"/>
        <v>0</v>
      </c>
      <c r="J26" s="68"/>
      <c r="K26" s="68"/>
      <c r="L26" s="64">
        <f t="shared" si="12"/>
        <v>0</v>
      </c>
      <c r="M26" s="66"/>
      <c r="N26" s="65">
        <f t="shared" si="13"/>
        <v>145</v>
      </c>
      <c r="O26" s="65">
        <f t="shared" si="7"/>
        <v>0</v>
      </c>
      <c r="P26" s="65" t="str">
        <f>IF(B27&lt;&gt;B26,SUMIF($B$6:B26,B26,$O$6:O26),"")</f>
        <v/>
      </c>
    </row>
    <row r="27" spans="1:16" x14ac:dyDescent="0.3">
      <c r="A27" s="61">
        <v>42808</v>
      </c>
      <c r="B27" s="62">
        <f t="shared" si="8"/>
        <v>11</v>
      </c>
      <c r="C27" s="63">
        <f t="shared" si="9"/>
        <v>42808</v>
      </c>
      <c r="D27" s="68"/>
      <c r="E27" s="68"/>
      <c r="F27" s="64">
        <f t="shared" si="10"/>
        <v>0</v>
      </c>
      <c r="G27" s="68"/>
      <c r="H27" s="68"/>
      <c r="I27" s="64">
        <f t="shared" si="11"/>
        <v>0</v>
      </c>
      <c r="J27" s="68"/>
      <c r="K27" s="68"/>
      <c r="L27" s="64">
        <f t="shared" si="12"/>
        <v>0</v>
      </c>
      <c r="M27" s="66"/>
      <c r="N27" s="65">
        <f t="shared" si="13"/>
        <v>145</v>
      </c>
      <c r="O27" s="65">
        <f t="shared" si="7"/>
        <v>0</v>
      </c>
      <c r="P27" s="65" t="str">
        <f>IF(B28&lt;&gt;B27,SUMIF($B$6:B27,B27,$O$6:O27),"")</f>
        <v/>
      </c>
    </row>
    <row r="28" spans="1:16" x14ac:dyDescent="0.3">
      <c r="A28" s="61">
        <v>42809</v>
      </c>
      <c r="B28" s="62">
        <f t="shared" si="8"/>
        <v>11</v>
      </c>
      <c r="C28" s="63">
        <f t="shared" si="9"/>
        <v>42809</v>
      </c>
      <c r="D28" s="68"/>
      <c r="E28" s="68"/>
      <c r="F28" s="64">
        <f t="shared" si="10"/>
        <v>0</v>
      </c>
      <c r="G28" s="68"/>
      <c r="H28" s="68"/>
      <c r="I28" s="64">
        <f t="shared" si="11"/>
        <v>0</v>
      </c>
      <c r="J28" s="68"/>
      <c r="K28" s="68"/>
      <c r="L28" s="64">
        <f t="shared" si="12"/>
        <v>0</v>
      </c>
      <c r="M28" s="66"/>
      <c r="N28" s="65">
        <f t="shared" si="13"/>
        <v>145</v>
      </c>
      <c r="O28" s="65">
        <f t="shared" si="7"/>
        <v>0</v>
      </c>
      <c r="P28" s="65" t="str">
        <f>IF(B29&lt;&gt;B28,SUMIF($B$6:B28,B28,$O$6:O28),"")</f>
        <v/>
      </c>
    </row>
    <row r="29" spans="1:16" x14ac:dyDescent="0.3">
      <c r="A29" s="61">
        <v>42810</v>
      </c>
      <c r="B29" s="62">
        <f t="shared" si="8"/>
        <v>11</v>
      </c>
      <c r="C29" s="63">
        <f t="shared" si="9"/>
        <v>42810</v>
      </c>
      <c r="D29" s="68"/>
      <c r="E29" s="68"/>
      <c r="F29" s="64">
        <f t="shared" si="10"/>
        <v>0</v>
      </c>
      <c r="G29" s="68"/>
      <c r="H29" s="68"/>
      <c r="I29" s="64">
        <f t="shared" si="11"/>
        <v>0</v>
      </c>
      <c r="J29" s="68"/>
      <c r="K29" s="68"/>
      <c r="L29" s="64">
        <f t="shared" si="12"/>
        <v>0</v>
      </c>
      <c r="M29" s="66"/>
      <c r="N29" s="65">
        <f t="shared" si="13"/>
        <v>145</v>
      </c>
      <c r="O29" s="65">
        <f t="shared" si="7"/>
        <v>0</v>
      </c>
      <c r="P29" s="65" t="str">
        <f>IF(B30&lt;&gt;B29,SUMIF($B$6:B29,B29,$O$6:O29),"")</f>
        <v/>
      </c>
    </row>
    <row r="30" spans="1:16" x14ac:dyDescent="0.3">
      <c r="A30" s="61">
        <v>42811</v>
      </c>
      <c r="B30" s="62">
        <f t="shared" si="8"/>
        <v>11</v>
      </c>
      <c r="C30" s="63">
        <f t="shared" si="9"/>
        <v>42811</v>
      </c>
      <c r="D30" s="68"/>
      <c r="E30" s="68"/>
      <c r="F30" s="64">
        <f t="shared" si="10"/>
        <v>0</v>
      </c>
      <c r="G30" s="68"/>
      <c r="H30" s="68"/>
      <c r="I30" s="64">
        <f t="shared" si="11"/>
        <v>0</v>
      </c>
      <c r="J30" s="68"/>
      <c r="K30" s="68"/>
      <c r="L30" s="64">
        <f t="shared" si="12"/>
        <v>0</v>
      </c>
      <c r="M30" s="66"/>
      <c r="N30" s="65">
        <f t="shared" si="13"/>
        <v>145</v>
      </c>
      <c r="O30" s="65">
        <f t="shared" si="7"/>
        <v>0</v>
      </c>
      <c r="P30" s="65" t="str">
        <f>IF(B31&lt;&gt;B30,SUMIF($B$6:B30,B30,$O$6:O30),"")</f>
        <v/>
      </c>
    </row>
    <row r="31" spans="1:16" x14ac:dyDescent="0.3">
      <c r="A31" s="61">
        <v>42812</v>
      </c>
      <c r="B31" s="62">
        <f t="shared" si="8"/>
        <v>11</v>
      </c>
      <c r="C31" s="63">
        <f t="shared" ref="C31:C94" si="14">A31</f>
        <v>42812</v>
      </c>
      <c r="D31" s="68"/>
      <c r="E31" s="68"/>
      <c r="F31" s="64">
        <f t="shared" si="10"/>
        <v>0</v>
      </c>
      <c r="G31" s="68"/>
      <c r="H31" s="68"/>
      <c r="I31" s="64">
        <f t="shared" si="11"/>
        <v>0</v>
      </c>
      <c r="J31" s="68"/>
      <c r="K31" s="68"/>
      <c r="L31" s="64">
        <f t="shared" si="12"/>
        <v>0</v>
      </c>
      <c r="M31" s="66"/>
      <c r="N31" s="65">
        <f t="shared" si="13"/>
        <v>145</v>
      </c>
      <c r="O31" s="65">
        <f t="shared" si="7"/>
        <v>0</v>
      </c>
      <c r="P31" s="65" t="str">
        <f>IF(B32&lt;&gt;B31,SUMIF($B$6:B31,B31,$O$6:O31),"")</f>
        <v/>
      </c>
    </row>
    <row r="32" spans="1:16" x14ac:dyDescent="0.3">
      <c r="A32" s="61">
        <v>42813</v>
      </c>
      <c r="B32" s="62">
        <f t="shared" si="8"/>
        <v>11</v>
      </c>
      <c r="C32" s="63">
        <f t="shared" si="14"/>
        <v>42813</v>
      </c>
      <c r="D32" s="68"/>
      <c r="E32" s="68"/>
      <c r="F32" s="64">
        <f t="shared" si="10"/>
        <v>0</v>
      </c>
      <c r="G32" s="68"/>
      <c r="H32" s="68"/>
      <c r="I32" s="64">
        <f t="shared" si="11"/>
        <v>0</v>
      </c>
      <c r="J32" s="68"/>
      <c r="K32" s="68"/>
      <c r="L32" s="64">
        <f t="shared" si="12"/>
        <v>0</v>
      </c>
      <c r="M32" s="66"/>
      <c r="N32" s="65">
        <f t="shared" si="13"/>
        <v>145</v>
      </c>
      <c r="O32" s="65">
        <f t="shared" si="7"/>
        <v>0</v>
      </c>
      <c r="P32" s="65">
        <f>IF(B33&lt;&gt;B32,SUMIF($B$6:B32,B32,$O$6:O32),"")</f>
        <v>0</v>
      </c>
    </row>
    <row r="33" spans="1:16" x14ac:dyDescent="0.3">
      <c r="A33" s="61">
        <v>42814</v>
      </c>
      <c r="B33" s="62">
        <f t="shared" si="8"/>
        <v>12</v>
      </c>
      <c r="C33" s="63">
        <f t="shared" si="14"/>
        <v>42814</v>
      </c>
      <c r="D33" s="68"/>
      <c r="E33" s="68"/>
      <c r="F33" s="64">
        <f t="shared" si="10"/>
        <v>0</v>
      </c>
      <c r="G33" s="68"/>
      <c r="H33" s="68"/>
      <c r="I33" s="64">
        <f t="shared" si="11"/>
        <v>0</v>
      </c>
      <c r="J33" s="68"/>
      <c r="K33" s="68"/>
      <c r="L33" s="64">
        <f t="shared" si="12"/>
        <v>0</v>
      </c>
      <c r="M33" s="66"/>
      <c r="N33" s="65">
        <f t="shared" si="13"/>
        <v>145</v>
      </c>
      <c r="O33" s="65">
        <f t="shared" si="7"/>
        <v>0</v>
      </c>
      <c r="P33" s="65" t="str">
        <f>IF(B34&lt;&gt;B33,SUMIF($B$6:B33,B33,$O$6:O33),"")</f>
        <v/>
      </c>
    </row>
    <row r="34" spans="1:16" x14ac:dyDescent="0.3">
      <c r="A34" s="61">
        <v>42815</v>
      </c>
      <c r="B34" s="62">
        <f t="shared" si="8"/>
        <v>12</v>
      </c>
      <c r="C34" s="63">
        <f t="shared" si="14"/>
        <v>42815</v>
      </c>
      <c r="D34" s="68"/>
      <c r="E34" s="68"/>
      <c r="F34" s="64">
        <f t="shared" si="10"/>
        <v>0</v>
      </c>
      <c r="G34" s="68"/>
      <c r="H34" s="68"/>
      <c r="I34" s="64">
        <f t="shared" si="11"/>
        <v>0</v>
      </c>
      <c r="J34" s="68"/>
      <c r="K34" s="68"/>
      <c r="L34" s="64">
        <f t="shared" si="12"/>
        <v>0</v>
      </c>
      <c r="M34" s="66"/>
      <c r="N34" s="65">
        <f t="shared" si="13"/>
        <v>145</v>
      </c>
      <c r="O34" s="65">
        <f t="shared" si="7"/>
        <v>0</v>
      </c>
      <c r="P34" s="65" t="str">
        <f>IF(B35&lt;&gt;B34,SUMIF($B$6:B34,B34,$O$6:O34),"")</f>
        <v/>
      </c>
    </row>
    <row r="35" spans="1:16" x14ac:dyDescent="0.3">
      <c r="A35" s="61">
        <v>42816</v>
      </c>
      <c r="B35" s="62">
        <f t="shared" si="8"/>
        <v>12</v>
      </c>
      <c r="C35" s="63">
        <f t="shared" si="14"/>
        <v>42816</v>
      </c>
      <c r="D35" s="68"/>
      <c r="E35" s="68"/>
      <c r="F35" s="64">
        <f t="shared" si="10"/>
        <v>0</v>
      </c>
      <c r="G35" s="68"/>
      <c r="H35" s="68"/>
      <c r="I35" s="64">
        <f t="shared" si="11"/>
        <v>0</v>
      </c>
      <c r="J35" s="68"/>
      <c r="K35" s="68"/>
      <c r="L35" s="64">
        <f t="shared" si="12"/>
        <v>0</v>
      </c>
      <c r="M35" s="66"/>
      <c r="N35" s="65">
        <f t="shared" si="13"/>
        <v>145</v>
      </c>
      <c r="O35" s="65">
        <f t="shared" si="7"/>
        <v>0</v>
      </c>
      <c r="P35" s="65" t="str">
        <f>IF(B36&lt;&gt;B35,SUMIF($B$6:B35,B35,$O$6:O35),"")</f>
        <v/>
      </c>
    </row>
    <row r="36" spans="1:16" x14ac:dyDescent="0.3">
      <c r="A36" s="61">
        <v>42817</v>
      </c>
      <c r="B36" s="62">
        <f t="shared" si="8"/>
        <v>12</v>
      </c>
      <c r="C36" s="63">
        <f t="shared" si="14"/>
        <v>42817</v>
      </c>
      <c r="D36" s="68"/>
      <c r="E36" s="68"/>
      <c r="F36" s="64">
        <f t="shared" si="10"/>
        <v>0</v>
      </c>
      <c r="G36" s="68"/>
      <c r="H36" s="68"/>
      <c r="I36" s="64">
        <f t="shared" si="11"/>
        <v>0</v>
      </c>
      <c r="J36" s="68"/>
      <c r="K36" s="68"/>
      <c r="L36" s="64">
        <f t="shared" si="12"/>
        <v>0</v>
      </c>
      <c r="M36" s="66"/>
      <c r="N36" s="65">
        <f t="shared" si="13"/>
        <v>145</v>
      </c>
      <c r="O36" s="65">
        <f t="shared" si="7"/>
        <v>0</v>
      </c>
      <c r="P36" s="65" t="str">
        <f>IF(B37&lt;&gt;B36,SUMIF($B$6:B36,B36,$O$6:O36),"")</f>
        <v/>
      </c>
    </row>
    <row r="37" spans="1:16" x14ac:dyDescent="0.3">
      <c r="A37" s="61">
        <v>42818</v>
      </c>
      <c r="B37" s="62">
        <f t="shared" si="8"/>
        <v>12</v>
      </c>
      <c r="C37" s="63">
        <f t="shared" si="14"/>
        <v>42818</v>
      </c>
      <c r="D37" s="68"/>
      <c r="E37" s="68"/>
      <c r="F37" s="64">
        <f t="shared" si="10"/>
        <v>0</v>
      </c>
      <c r="G37" s="68"/>
      <c r="H37" s="68"/>
      <c r="I37" s="64">
        <f t="shared" si="11"/>
        <v>0</v>
      </c>
      <c r="J37" s="68"/>
      <c r="K37" s="68"/>
      <c r="L37" s="64">
        <f t="shared" si="12"/>
        <v>0</v>
      </c>
      <c r="M37" s="66"/>
      <c r="N37" s="65">
        <f t="shared" si="13"/>
        <v>145</v>
      </c>
      <c r="O37" s="65">
        <f t="shared" si="7"/>
        <v>0</v>
      </c>
      <c r="P37" s="65" t="str">
        <f>IF(B38&lt;&gt;B37,SUMIF($B$6:B37,B37,$O$6:O37),"")</f>
        <v/>
      </c>
    </row>
    <row r="38" spans="1:16" x14ac:dyDescent="0.3">
      <c r="A38" s="61">
        <v>42819</v>
      </c>
      <c r="B38" s="62">
        <f t="shared" si="8"/>
        <v>12</v>
      </c>
      <c r="C38" s="63">
        <f t="shared" si="14"/>
        <v>42819</v>
      </c>
      <c r="D38" s="68"/>
      <c r="E38" s="68"/>
      <c r="F38" s="64">
        <f t="shared" si="10"/>
        <v>0</v>
      </c>
      <c r="G38" s="68"/>
      <c r="H38" s="68"/>
      <c r="I38" s="64">
        <f t="shared" si="11"/>
        <v>0</v>
      </c>
      <c r="J38" s="68"/>
      <c r="K38" s="68"/>
      <c r="L38" s="64">
        <f t="shared" si="12"/>
        <v>0</v>
      </c>
      <c r="M38" s="66"/>
      <c r="N38" s="65">
        <f t="shared" si="13"/>
        <v>145</v>
      </c>
      <c r="O38" s="65">
        <f t="shared" si="7"/>
        <v>0</v>
      </c>
      <c r="P38" s="65" t="str">
        <f>IF(B39&lt;&gt;B38,SUMIF($B$6:B38,B38,$O$6:O38),"")</f>
        <v/>
      </c>
    </row>
    <row r="39" spans="1:16" x14ac:dyDescent="0.3">
      <c r="A39" s="61">
        <v>42820</v>
      </c>
      <c r="B39" s="62">
        <f t="shared" si="8"/>
        <v>12</v>
      </c>
      <c r="C39" s="63">
        <f t="shared" si="14"/>
        <v>42820</v>
      </c>
      <c r="D39" s="68"/>
      <c r="E39" s="68"/>
      <c r="F39" s="64">
        <f t="shared" si="10"/>
        <v>0</v>
      </c>
      <c r="G39" s="68"/>
      <c r="H39" s="68"/>
      <c r="I39" s="64">
        <f t="shared" si="11"/>
        <v>0</v>
      </c>
      <c r="J39" s="68"/>
      <c r="K39" s="68"/>
      <c r="L39" s="64">
        <f t="shared" si="12"/>
        <v>0</v>
      </c>
      <c r="M39" s="66"/>
      <c r="N39" s="65">
        <f t="shared" si="13"/>
        <v>145</v>
      </c>
      <c r="O39" s="65">
        <f t="shared" si="7"/>
        <v>0</v>
      </c>
      <c r="P39" s="65">
        <f>IF(B40&lt;&gt;B39,SUMIF($B$6:B39,B39,$O$6:O39),"")</f>
        <v>0</v>
      </c>
    </row>
    <row r="40" spans="1:16" x14ac:dyDescent="0.3">
      <c r="A40" s="61">
        <v>42821</v>
      </c>
      <c r="B40" s="62">
        <f t="shared" si="8"/>
        <v>13</v>
      </c>
      <c r="C40" s="63">
        <f t="shared" si="14"/>
        <v>42821</v>
      </c>
      <c r="D40" s="68"/>
      <c r="E40" s="68"/>
      <c r="F40" s="64">
        <f t="shared" si="10"/>
        <v>0</v>
      </c>
      <c r="G40" s="68"/>
      <c r="H40" s="68"/>
      <c r="I40" s="64">
        <f t="shared" si="11"/>
        <v>0</v>
      </c>
      <c r="J40" s="68"/>
      <c r="K40" s="68"/>
      <c r="L40" s="64">
        <f t="shared" si="12"/>
        <v>0</v>
      </c>
      <c r="M40" s="66"/>
      <c r="N40" s="65">
        <f t="shared" si="13"/>
        <v>145</v>
      </c>
      <c r="O40" s="65">
        <f t="shared" si="7"/>
        <v>0</v>
      </c>
      <c r="P40" s="65" t="str">
        <f>IF(B41&lt;&gt;B40,SUMIF($B$6:B40,B40,$O$6:O40),"")</f>
        <v/>
      </c>
    </row>
    <row r="41" spans="1:16" x14ac:dyDescent="0.3">
      <c r="A41" s="61">
        <v>42822</v>
      </c>
      <c r="B41" s="62">
        <f t="shared" si="8"/>
        <v>13</v>
      </c>
      <c r="C41" s="63">
        <f t="shared" si="14"/>
        <v>42822</v>
      </c>
      <c r="D41" s="68"/>
      <c r="E41" s="68"/>
      <c r="F41" s="64">
        <f t="shared" si="10"/>
        <v>0</v>
      </c>
      <c r="G41" s="68"/>
      <c r="H41" s="68"/>
      <c r="I41" s="64">
        <f t="shared" si="11"/>
        <v>0</v>
      </c>
      <c r="J41" s="68"/>
      <c r="K41" s="68"/>
      <c r="L41" s="64">
        <f t="shared" si="12"/>
        <v>0</v>
      </c>
      <c r="M41" s="66"/>
      <c r="N41" s="65">
        <f t="shared" si="13"/>
        <v>145</v>
      </c>
      <c r="O41" s="65">
        <f t="shared" si="7"/>
        <v>0</v>
      </c>
      <c r="P41" s="65" t="str">
        <f>IF(B42&lt;&gt;B41,SUMIF($B$6:B41,B41,$O$6:O41),"")</f>
        <v/>
      </c>
    </row>
    <row r="42" spans="1:16" x14ac:dyDescent="0.3">
      <c r="A42" s="61">
        <v>42823</v>
      </c>
      <c r="B42" s="62">
        <f t="shared" si="8"/>
        <v>13</v>
      </c>
      <c r="C42" s="63">
        <f t="shared" si="14"/>
        <v>42823</v>
      </c>
      <c r="D42" s="68"/>
      <c r="E42" s="68"/>
      <c r="F42" s="64">
        <f t="shared" si="10"/>
        <v>0</v>
      </c>
      <c r="G42" s="68"/>
      <c r="H42" s="68"/>
      <c r="I42" s="64">
        <f t="shared" si="11"/>
        <v>0</v>
      </c>
      <c r="J42" s="68"/>
      <c r="K42" s="68"/>
      <c r="L42" s="64">
        <f t="shared" si="12"/>
        <v>0</v>
      </c>
      <c r="M42" s="66"/>
      <c r="N42" s="65">
        <f t="shared" si="13"/>
        <v>145</v>
      </c>
      <c r="O42" s="65">
        <f t="shared" si="7"/>
        <v>0</v>
      </c>
      <c r="P42" s="65" t="str">
        <f>IF(B43&lt;&gt;B42,SUMIF($B$6:B42,B42,$O$6:O42),"")</f>
        <v/>
      </c>
    </row>
    <row r="43" spans="1:16" x14ac:dyDescent="0.3">
      <c r="A43" s="61">
        <v>42824</v>
      </c>
      <c r="B43" s="62">
        <f t="shared" si="8"/>
        <v>13</v>
      </c>
      <c r="C43" s="63">
        <f t="shared" si="14"/>
        <v>42824</v>
      </c>
      <c r="D43" s="68"/>
      <c r="E43" s="68"/>
      <c r="F43" s="64">
        <f t="shared" si="10"/>
        <v>0</v>
      </c>
      <c r="G43" s="68"/>
      <c r="H43" s="68"/>
      <c r="I43" s="64">
        <f t="shared" si="11"/>
        <v>0</v>
      </c>
      <c r="J43" s="68"/>
      <c r="K43" s="68"/>
      <c r="L43" s="64">
        <f t="shared" si="12"/>
        <v>0</v>
      </c>
      <c r="M43" s="66"/>
      <c r="N43" s="65">
        <f t="shared" si="13"/>
        <v>145</v>
      </c>
      <c r="O43" s="65">
        <f t="shared" si="7"/>
        <v>0</v>
      </c>
      <c r="P43" s="65" t="str">
        <f>IF(B44&lt;&gt;B43,SUMIF($B$6:B43,B43,$O$6:O43),"")</f>
        <v/>
      </c>
    </row>
    <row r="44" spans="1:16" x14ac:dyDescent="0.3">
      <c r="A44" s="61">
        <v>42825</v>
      </c>
      <c r="B44" s="62">
        <f t="shared" si="8"/>
        <v>13</v>
      </c>
      <c r="C44" s="63">
        <f t="shared" si="14"/>
        <v>42825</v>
      </c>
      <c r="D44" s="68"/>
      <c r="E44" s="68"/>
      <c r="F44" s="64">
        <f t="shared" si="10"/>
        <v>0</v>
      </c>
      <c r="G44" s="68"/>
      <c r="H44" s="68"/>
      <c r="I44" s="64">
        <f t="shared" si="11"/>
        <v>0</v>
      </c>
      <c r="J44" s="68"/>
      <c r="K44" s="68"/>
      <c r="L44" s="64">
        <f t="shared" si="12"/>
        <v>0</v>
      </c>
      <c r="M44" s="66"/>
      <c r="N44" s="65">
        <f t="shared" si="13"/>
        <v>145</v>
      </c>
      <c r="O44" s="65">
        <f t="shared" si="7"/>
        <v>0</v>
      </c>
      <c r="P44" s="65" t="str">
        <f>IF(B45&lt;&gt;B44,SUMIF($B$6:B44,B44,$O$6:O44),"")</f>
        <v/>
      </c>
    </row>
    <row r="45" spans="1:16" x14ac:dyDescent="0.3">
      <c r="A45" s="61">
        <v>42826</v>
      </c>
      <c r="B45" s="62">
        <f t="shared" si="8"/>
        <v>13</v>
      </c>
      <c r="C45" s="63">
        <f t="shared" si="14"/>
        <v>42826</v>
      </c>
      <c r="D45" s="68"/>
      <c r="E45" s="68"/>
      <c r="F45" s="64">
        <f t="shared" si="10"/>
        <v>0</v>
      </c>
      <c r="G45" s="68"/>
      <c r="H45" s="68"/>
      <c r="I45" s="64">
        <f t="shared" si="11"/>
        <v>0</v>
      </c>
      <c r="J45" s="68"/>
      <c r="K45" s="68"/>
      <c r="L45" s="64">
        <f t="shared" si="12"/>
        <v>0</v>
      </c>
      <c r="M45" s="66"/>
      <c r="N45" s="65">
        <f t="shared" si="13"/>
        <v>145</v>
      </c>
      <c r="O45" s="65">
        <f t="shared" si="7"/>
        <v>0</v>
      </c>
      <c r="P45" s="65" t="str">
        <f>IF(B46&lt;&gt;B45,SUMIF($B$6:B45,B45,$O$6:O45),"")</f>
        <v/>
      </c>
    </row>
    <row r="46" spans="1:16" x14ac:dyDescent="0.3">
      <c r="A46" s="61">
        <v>42827</v>
      </c>
      <c r="B46" s="62">
        <f t="shared" si="8"/>
        <v>13</v>
      </c>
      <c r="C46" s="63">
        <f t="shared" si="14"/>
        <v>42827</v>
      </c>
      <c r="D46" s="68"/>
      <c r="E46" s="68"/>
      <c r="F46" s="64">
        <f t="shared" si="10"/>
        <v>0</v>
      </c>
      <c r="G46" s="68"/>
      <c r="H46" s="68"/>
      <c r="I46" s="64">
        <f t="shared" si="11"/>
        <v>0</v>
      </c>
      <c r="J46" s="68"/>
      <c r="K46" s="68"/>
      <c r="L46" s="64">
        <f t="shared" si="12"/>
        <v>0</v>
      </c>
      <c r="M46" s="66"/>
      <c r="N46" s="65">
        <f t="shared" si="13"/>
        <v>145</v>
      </c>
      <c r="O46" s="65">
        <f t="shared" si="7"/>
        <v>0</v>
      </c>
      <c r="P46" s="65">
        <f>IF(B47&lt;&gt;B46,SUMIF($B$6:B46,B46,$O$6:O46),"")</f>
        <v>0</v>
      </c>
    </row>
    <row r="47" spans="1:16" x14ac:dyDescent="0.3">
      <c r="A47" s="61">
        <v>42828</v>
      </c>
      <c r="B47" s="62">
        <f t="shared" si="8"/>
        <v>14</v>
      </c>
      <c r="C47" s="63">
        <f t="shared" si="14"/>
        <v>42828</v>
      </c>
      <c r="D47" s="68"/>
      <c r="E47" s="68"/>
      <c r="F47" s="64">
        <f t="shared" si="10"/>
        <v>0</v>
      </c>
      <c r="G47" s="68"/>
      <c r="H47" s="68"/>
      <c r="I47" s="64">
        <f t="shared" si="11"/>
        <v>0</v>
      </c>
      <c r="J47" s="68"/>
      <c r="K47" s="68"/>
      <c r="L47" s="64">
        <f t="shared" si="12"/>
        <v>0</v>
      </c>
      <c r="M47" s="66"/>
      <c r="N47" s="65">
        <f t="shared" si="13"/>
        <v>145</v>
      </c>
      <c r="O47" s="65">
        <f t="shared" si="7"/>
        <v>0</v>
      </c>
      <c r="P47" s="65" t="str">
        <f>IF(B48&lt;&gt;B47,SUMIF($B$6:B47,B47,$O$6:O47),"")</f>
        <v/>
      </c>
    </row>
    <row r="48" spans="1:16" x14ac:dyDescent="0.3">
      <c r="A48" s="61">
        <v>42829</v>
      </c>
      <c r="B48" s="62">
        <f t="shared" si="8"/>
        <v>14</v>
      </c>
      <c r="C48" s="63">
        <f t="shared" si="14"/>
        <v>42829</v>
      </c>
      <c r="D48" s="68"/>
      <c r="E48" s="68"/>
      <c r="F48" s="64">
        <f t="shared" si="10"/>
        <v>0</v>
      </c>
      <c r="G48" s="68"/>
      <c r="H48" s="68"/>
      <c r="I48" s="64">
        <f t="shared" si="11"/>
        <v>0</v>
      </c>
      <c r="J48" s="68"/>
      <c r="K48" s="68"/>
      <c r="L48" s="64">
        <f t="shared" si="12"/>
        <v>0</v>
      </c>
      <c r="M48" s="66"/>
      <c r="N48" s="65">
        <f t="shared" si="13"/>
        <v>145</v>
      </c>
      <c r="O48" s="65">
        <f t="shared" si="7"/>
        <v>0</v>
      </c>
      <c r="P48" s="65" t="str">
        <f>IF(B49&lt;&gt;B48,SUMIF($B$6:B48,B48,$O$6:O48),"")</f>
        <v/>
      </c>
    </row>
    <row r="49" spans="1:16" x14ac:dyDescent="0.3">
      <c r="A49" s="61">
        <v>42830</v>
      </c>
      <c r="B49" s="62">
        <f t="shared" si="8"/>
        <v>14</v>
      </c>
      <c r="C49" s="63">
        <f t="shared" si="14"/>
        <v>42830</v>
      </c>
      <c r="D49" s="68"/>
      <c r="E49" s="68"/>
      <c r="F49" s="64">
        <f t="shared" si="10"/>
        <v>0</v>
      </c>
      <c r="G49" s="68"/>
      <c r="H49" s="68"/>
      <c r="I49" s="64">
        <f t="shared" si="11"/>
        <v>0</v>
      </c>
      <c r="J49" s="68"/>
      <c r="K49" s="68"/>
      <c r="L49" s="64">
        <f t="shared" si="12"/>
        <v>0</v>
      </c>
      <c r="M49" s="66"/>
      <c r="N49" s="65">
        <f t="shared" si="13"/>
        <v>145</v>
      </c>
      <c r="O49" s="65">
        <f t="shared" si="7"/>
        <v>0</v>
      </c>
      <c r="P49" s="65" t="str">
        <f>IF(B50&lt;&gt;B49,SUMIF($B$6:B49,B49,$O$6:O49),"")</f>
        <v/>
      </c>
    </row>
    <row r="50" spans="1:16" x14ac:dyDescent="0.3">
      <c r="A50" s="61">
        <v>42831</v>
      </c>
      <c r="B50" s="62">
        <f t="shared" si="8"/>
        <v>14</v>
      </c>
      <c r="C50" s="63">
        <f t="shared" si="14"/>
        <v>42831</v>
      </c>
      <c r="D50" s="68"/>
      <c r="E50" s="68"/>
      <c r="F50" s="64">
        <f t="shared" si="10"/>
        <v>0</v>
      </c>
      <c r="G50" s="68"/>
      <c r="H50" s="68"/>
      <c r="I50" s="64">
        <f t="shared" si="11"/>
        <v>0</v>
      </c>
      <c r="J50" s="68"/>
      <c r="K50" s="68"/>
      <c r="L50" s="64">
        <f t="shared" si="12"/>
        <v>0</v>
      </c>
      <c r="M50" s="66"/>
      <c r="N50" s="65">
        <f t="shared" si="13"/>
        <v>145</v>
      </c>
      <c r="O50" s="65">
        <f t="shared" si="7"/>
        <v>0</v>
      </c>
      <c r="P50" s="65" t="str">
        <f>IF(B51&lt;&gt;B50,SUMIF($B$6:B50,B50,$O$6:O50),"")</f>
        <v/>
      </c>
    </row>
    <row r="51" spans="1:16" x14ac:dyDescent="0.3">
      <c r="A51" s="61">
        <v>42832</v>
      </c>
      <c r="B51" s="62">
        <f t="shared" si="8"/>
        <v>14</v>
      </c>
      <c r="C51" s="63">
        <f t="shared" si="14"/>
        <v>42832</v>
      </c>
      <c r="D51" s="68"/>
      <c r="E51" s="68"/>
      <c r="F51" s="64">
        <f t="shared" si="10"/>
        <v>0</v>
      </c>
      <c r="G51" s="68"/>
      <c r="H51" s="68"/>
      <c r="I51" s="64">
        <f t="shared" si="11"/>
        <v>0</v>
      </c>
      <c r="J51" s="68"/>
      <c r="K51" s="68"/>
      <c r="L51" s="64">
        <f t="shared" si="12"/>
        <v>0</v>
      </c>
      <c r="M51" s="66"/>
      <c r="N51" s="65">
        <f t="shared" si="13"/>
        <v>145</v>
      </c>
      <c r="O51" s="65">
        <f t="shared" si="7"/>
        <v>0</v>
      </c>
      <c r="P51" s="65" t="str">
        <f>IF(B52&lt;&gt;B51,SUMIF($B$6:B51,B51,$O$6:O51),"")</f>
        <v/>
      </c>
    </row>
    <row r="52" spans="1:16" x14ac:dyDescent="0.3">
      <c r="A52" s="61">
        <v>42833</v>
      </c>
      <c r="B52" s="62">
        <f t="shared" si="8"/>
        <v>14</v>
      </c>
      <c r="C52" s="63">
        <f t="shared" si="14"/>
        <v>42833</v>
      </c>
      <c r="D52" s="68"/>
      <c r="E52" s="68"/>
      <c r="F52" s="64">
        <f t="shared" si="10"/>
        <v>0</v>
      </c>
      <c r="G52" s="68"/>
      <c r="H52" s="68"/>
      <c r="I52" s="64">
        <f t="shared" si="11"/>
        <v>0</v>
      </c>
      <c r="J52" s="68"/>
      <c r="K52" s="68"/>
      <c r="L52" s="64">
        <f t="shared" si="12"/>
        <v>0</v>
      </c>
      <c r="M52" s="66"/>
      <c r="N52" s="65">
        <f t="shared" si="13"/>
        <v>145</v>
      </c>
      <c r="O52" s="65">
        <f t="shared" si="7"/>
        <v>0</v>
      </c>
      <c r="P52" s="65" t="str">
        <f>IF(B53&lt;&gt;B52,SUMIF($B$6:B52,B52,$O$6:O52),"")</f>
        <v/>
      </c>
    </row>
    <row r="53" spans="1:16" x14ac:dyDescent="0.3">
      <c r="A53" s="61">
        <v>42834</v>
      </c>
      <c r="B53" s="62">
        <f t="shared" si="8"/>
        <v>14</v>
      </c>
      <c r="C53" s="63">
        <f t="shared" si="14"/>
        <v>42834</v>
      </c>
      <c r="D53" s="68"/>
      <c r="E53" s="68"/>
      <c r="F53" s="64">
        <f t="shared" si="10"/>
        <v>0</v>
      </c>
      <c r="G53" s="68"/>
      <c r="H53" s="68"/>
      <c r="I53" s="64">
        <f t="shared" si="11"/>
        <v>0</v>
      </c>
      <c r="J53" s="68"/>
      <c r="K53" s="68"/>
      <c r="L53" s="64">
        <f t="shared" si="12"/>
        <v>0</v>
      </c>
      <c r="M53" s="66"/>
      <c r="N53" s="65">
        <f t="shared" si="13"/>
        <v>145</v>
      </c>
      <c r="O53" s="65">
        <f t="shared" si="7"/>
        <v>0</v>
      </c>
      <c r="P53" s="65">
        <f>IF(B54&lt;&gt;B53,SUMIF($B$6:B53,B53,$O$6:O53),"")</f>
        <v>0</v>
      </c>
    </row>
    <row r="54" spans="1:16" x14ac:dyDescent="0.3">
      <c r="A54" s="61">
        <v>42835</v>
      </c>
      <c r="B54" s="62">
        <f t="shared" si="8"/>
        <v>15</v>
      </c>
      <c r="C54" s="63">
        <f t="shared" si="14"/>
        <v>42835</v>
      </c>
      <c r="D54" s="68"/>
      <c r="E54" s="68"/>
      <c r="F54" s="64">
        <f t="shared" si="10"/>
        <v>0</v>
      </c>
      <c r="G54" s="68"/>
      <c r="H54" s="68"/>
      <c r="I54" s="64">
        <f t="shared" si="11"/>
        <v>0</v>
      </c>
      <c r="J54" s="68"/>
      <c r="K54" s="68"/>
      <c r="L54" s="64">
        <f t="shared" si="12"/>
        <v>0</v>
      </c>
      <c r="M54" s="66"/>
      <c r="N54" s="65">
        <f t="shared" si="13"/>
        <v>145</v>
      </c>
      <c r="O54" s="65">
        <f t="shared" si="7"/>
        <v>0</v>
      </c>
      <c r="P54" s="65" t="str">
        <f>IF(B55&lt;&gt;B54,SUMIF($B$6:B54,B54,$O$6:O54),"")</f>
        <v/>
      </c>
    </row>
    <row r="55" spans="1:16" x14ac:dyDescent="0.3">
      <c r="A55" s="61">
        <v>42836</v>
      </c>
      <c r="B55" s="62">
        <f t="shared" si="8"/>
        <v>15</v>
      </c>
      <c r="C55" s="63">
        <f t="shared" si="14"/>
        <v>42836</v>
      </c>
      <c r="D55" s="68"/>
      <c r="E55" s="68"/>
      <c r="F55" s="64">
        <f t="shared" si="10"/>
        <v>0</v>
      </c>
      <c r="G55" s="68"/>
      <c r="H55" s="68"/>
      <c r="I55" s="64">
        <f t="shared" si="11"/>
        <v>0</v>
      </c>
      <c r="J55" s="68"/>
      <c r="K55" s="68"/>
      <c r="L55" s="64">
        <f t="shared" si="12"/>
        <v>0</v>
      </c>
      <c r="M55" s="66"/>
      <c r="N55" s="65">
        <f t="shared" si="13"/>
        <v>145</v>
      </c>
      <c r="O55" s="65">
        <f t="shared" si="7"/>
        <v>0</v>
      </c>
      <c r="P55" s="65" t="str">
        <f>IF(B56&lt;&gt;B55,SUMIF($B$6:B55,B55,$O$6:O55),"")</f>
        <v/>
      </c>
    </row>
    <row r="56" spans="1:16" x14ac:dyDescent="0.3">
      <c r="A56" s="61">
        <v>42837</v>
      </c>
      <c r="B56" s="62">
        <f t="shared" si="8"/>
        <v>15</v>
      </c>
      <c r="C56" s="63">
        <f t="shared" si="14"/>
        <v>42837</v>
      </c>
      <c r="D56" s="68"/>
      <c r="E56" s="68"/>
      <c r="F56" s="64">
        <f t="shared" si="10"/>
        <v>0</v>
      </c>
      <c r="G56" s="68"/>
      <c r="H56" s="68"/>
      <c r="I56" s="64">
        <f t="shared" si="11"/>
        <v>0</v>
      </c>
      <c r="J56" s="68"/>
      <c r="K56" s="68"/>
      <c r="L56" s="64">
        <f t="shared" si="12"/>
        <v>0</v>
      </c>
      <c r="M56" s="66"/>
      <c r="N56" s="65">
        <f t="shared" si="13"/>
        <v>145</v>
      </c>
      <c r="O56" s="65">
        <f t="shared" si="7"/>
        <v>0</v>
      </c>
      <c r="P56" s="65" t="str">
        <f>IF(B57&lt;&gt;B56,SUMIF($B$6:B56,B56,$O$6:O56),"")</f>
        <v/>
      </c>
    </row>
    <row r="57" spans="1:16" x14ac:dyDescent="0.3">
      <c r="A57" s="61">
        <v>42838</v>
      </c>
      <c r="B57" s="62">
        <f t="shared" si="8"/>
        <v>15</v>
      </c>
      <c r="C57" s="63">
        <f t="shared" si="14"/>
        <v>42838</v>
      </c>
      <c r="D57" s="68"/>
      <c r="E57" s="68"/>
      <c r="F57" s="64">
        <f t="shared" si="10"/>
        <v>0</v>
      </c>
      <c r="G57" s="68"/>
      <c r="H57" s="68"/>
      <c r="I57" s="64">
        <f t="shared" si="11"/>
        <v>0</v>
      </c>
      <c r="J57" s="68"/>
      <c r="K57" s="68"/>
      <c r="L57" s="64">
        <f t="shared" si="12"/>
        <v>0</v>
      </c>
      <c r="M57" s="66"/>
      <c r="N57" s="65">
        <f t="shared" si="13"/>
        <v>145</v>
      </c>
      <c r="O57" s="65">
        <f t="shared" si="7"/>
        <v>0</v>
      </c>
      <c r="P57" s="65" t="str">
        <f>IF(B58&lt;&gt;B57,SUMIF($B$6:B57,B57,$O$6:O57),"")</f>
        <v/>
      </c>
    </row>
    <row r="58" spans="1:16" x14ac:dyDescent="0.3">
      <c r="A58" s="61">
        <v>42839</v>
      </c>
      <c r="B58" s="62">
        <f t="shared" si="8"/>
        <v>15</v>
      </c>
      <c r="C58" s="63">
        <f t="shared" si="14"/>
        <v>42839</v>
      </c>
      <c r="D58" s="68"/>
      <c r="E58" s="68"/>
      <c r="F58" s="64">
        <f t="shared" si="10"/>
        <v>0</v>
      </c>
      <c r="G58" s="68"/>
      <c r="H58" s="68"/>
      <c r="I58" s="64">
        <f t="shared" si="11"/>
        <v>0</v>
      </c>
      <c r="J58" s="68"/>
      <c r="K58" s="68"/>
      <c r="L58" s="64">
        <f t="shared" si="12"/>
        <v>0</v>
      </c>
      <c r="M58" s="66"/>
      <c r="N58" s="65">
        <f t="shared" si="13"/>
        <v>145</v>
      </c>
      <c r="O58" s="65">
        <f t="shared" si="7"/>
        <v>0</v>
      </c>
      <c r="P58" s="65" t="str">
        <f>IF(B59&lt;&gt;B58,SUMIF($B$6:B58,B58,$O$6:O58),"")</f>
        <v/>
      </c>
    </row>
    <row r="59" spans="1:16" x14ac:dyDescent="0.3">
      <c r="A59" s="61">
        <v>42840</v>
      </c>
      <c r="B59" s="62">
        <f t="shared" si="8"/>
        <v>15</v>
      </c>
      <c r="C59" s="63">
        <f t="shared" si="14"/>
        <v>42840</v>
      </c>
      <c r="D59" s="68"/>
      <c r="E59" s="68"/>
      <c r="F59" s="64">
        <f t="shared" si="10"/>
        <v>0</v>
      </c>
      <c r="G59" s="68"/>
      <c r="H59" s="68"/>
      <c r="I59" s="64">
        <f t="shared" si="11"/>
        <v>0</v>
      </c>
      <c r="J59" s="68"/>
      <c r="K59" s="68"/>
      <c r="L59" s="64">
        <f t="shared" si="12"/>
        <v>0</v>
      </c>
      <c r="M59" s="66"/>
      <c r="N59" s="65">
        <f t="shared" si="13"/>
        <v>145</v>
      </c>
      <c r="O59" s="65">
        <f t="shared" si="7"/>
        <v>0</v>
      </c>
      <c r="P59" s="65" t="str">
        <f>IF(B60&lt;&gt;B59,SUMIF($B$6:B59,B59,$O$6:O59),"")</f>
        <v/>
      </c>
    </row>
    <row r="60" spans="1:16" x14ac:dyDescent="0.3">
      <c r="A60" s="61">
        <v>42841</v>
      </c>
      <c r="B60" s="62">
        <f t="shared" si="8"/>
        <v>15</v>
      </c>
      <c r="C60" s="63">
        <f t="shared" si="14"/>
        <v>42841</v>
      </c>
      <c r="D60" s="68"/>
      <c r="E60" s="68"/>
      <c r="F60" s="64">
        <f t="shared" si="10"/>
        <v>0</v>
      </c>
      <c r="G60" s="68"/>
      <c r="H60" s="68"/>
      <c r="I60" s="64">
        <f t="shared" si="11"/>
        <v>0</v>
      </c>
      <c r="J60" s="68"/>
      <c r="K60" s="68"/>
      <c r="L60" s="64">
        <f t="shared" si="12"/>
        <v>0</v>
      </c>
      <c r="M60" s="66"/>
      <c r="N60" s="65">
        <f t="shared" si="13"/>
        <v>145</v>
      </c>
      <c r="O60" s="65">
        <f t="shared" si="7"/>
        <v>0</v>
      </c>
      <c r="P60" s="65">
        <f>IF(B61&lt;&gt;B60,SUMIF($B$6:B60,B60,$O$6:O60),"")</f>
        <v>0</v>
      </c>
    </row>
    <row r="61" spans="1:16" x14ac:dyDescent="0.3">
      <c r="A61" s="61">
        <v>42842</v>
      </c>
      <c r="B61" s="62">
        <f t="shared" si="8"/>
        <v>16</v>
      </c>
      <c r="C61" s="63">
        <f t="shared" si="14"/>
        <v>42842</v>
      </c>
      <c r="D61" s="68"/>
      <c r="E61" s="68"/>
      <c r="F61" s="64">
        <f t="shared" si="10"/>
        <v>0</v>
      </c>
      <c r="G61" s="68"/>
      <c r="H61" s="68"/>
      <c r="I61" s="64">
        <f t="shared" si="11"/>
        <v>0</v>
      </c>
      <c r="J61" s="68"/>
      <c r="K61" s="68"/>
      <c r="L61" s="64">
        <f t="shared" si="12"/>
        <v>0</v>
      </c>
      <c r="M61" s="66"/>
      <c r="N61" s="65">
        <f t="shared" si="13"/>
        <v>145</v>
      </c>
      <c r="O61" s="65">
        <f t="shared" si="7"/>
        <v>0</v>
      </c>
      <c r="P61" s="65" t="str">
        <f>IF(B62&lt;&gt;B61,SUMIF($B$6:B61,B61,$O$6:O61),"")</f>
        <v/>
      </c>
    </row>
    <row r="62" spans="1:16" x14ac:dyDescent="0.3">
      <c r="A62" s="61">
        <v>42843</v>
      </c>
      <c r="B62" s="62">
        <f t="shared" si="8"/>
        <v>16</v>
      </c>
      <c r="C62" s="63">
        <f t="shared" si="14"/>
        <v>42843</v>
      </c>
      <c r="D62" s="68"/>
      <c r="E62" s="68"/>
      <c r="F62" s="64">
        <f t="shared" si="10"/>
        <v>0</v>
      </c>
      <c r="G62" s="68"/>
      <c r="H62" s="68"/>
      <c r="I62" s="64">
        <f t="shared" si="11"/>
        <v>0</v>
      </c>
      <c r="J62" s="68"/>
      <c r="K62" s="68"/>
      <c r="L62" s="64">
        <f t="shared" si="12"/>
        <v>0</v>
      </c>
      <c r="M62" s="66"/>
      <c r="N62" s="65">
        <f t="shared" si="13"/>
        <v>145</v>
      </c>
      <c r="O62" s="65">
        <f t="shared" si="7"/>
        <v>0</v>
      </c>
      <c r="P62" s="65" t="str">
        <f>IF(B63&lt;&gt;B62,SUMIF($B$6:B62,B62,$O$6:O62),"")</f>
        <v/>
      </c>
    </row>
    <row r="63" spans="1:16" x14ac:dyDescent="0.3">
      <c r="A63" s="61">
        <v>42844</v>
      </c>
      <c r="B63" s="62">
        <f t="shared" si="8"/>
        <v>16</v>
      </c>
      <c r="C63" s="63">
        <f t="shared" si="14"/>
        <v>42844</v>
      </c>
      <c r="D63" s="68"/>
      <c r="E63" s="68"/>
      <c r="F63" s="64">
        <f t="shared" si="10"/>
        <v>0</v>
      </c>
      <c r="G63" s="68"/>
      <c r="H63" s="68"/>
      <c r="I63" s="64">
        <f t="shared" si="11"/>
        <v>0</v>
      </c>
      <c r="J63" s="68"/>
      <c r="K63" s="68"/>
      <c r="L63" s="64">
        <f t="shared" si="12"/>
        <v>0</v>
      </c>
      <c r="M63" s="66"/>
      <c r="N63" s="65">
        <f t="shared" si="13"/>
        <v>145</v>
      </c>
      <c r="O63" s="65">
        <f t="shared" si="7"/>
        <v>0</v>
      </c>
      <c r="P63" s="65" t="str">
        <f>IF(B64&lt;&gt;B63,SUMIF($B$6:B63,B63,$O$6:O63),"")</f>
        <v/>
      </c>
    </row>
    <row r="64" spans="1:16" x14ac:dyDescent="0.3">
      <c r="A64" s="61">
        <v>42845</v>
      </c>
      <c r="B64" s="62">
        <f t="shared" si="8"/>
        <v>16</v>
      </c>
      <c r="C64" s="63">
        <f t="shared" si="14"/>
        <v>42845</v>
      </c>
      <c r="D64" s="68"/>
      <c r="E64" s="68"/>
      <c r="F64" s="64">
        <f t="shared" si="10"/>
        <v>0</v>
      </c>
      <c r="G64" s="68"/>
      <c r="H64" s="68"/>
      <c r="I64" s="64">
        <f t="shared" si="11"/>
        <v>0</v>
      </c>
      <c r="J64" s="68"/>
      <c r="K64" s="68"/>
      <c r="L64" s="64">
        <f t="shared" si="12"/>
        <v>0</v>
      </c>
      <c r="M64" s="66"/>
      <c r="N64" s="65">
        <f t="shared" si="13"/>
        <v>145</v>
      </c>
      <c r="O64" s="65">
        <f t="shared" si="7"/>
        <v>0</v>
      </c>
      <c r="P64" s="65" t="str">
        <f>IF(B65&lt;&gt;B64,SUMIF($B$6:B64,B64,$O$6:O64),"")</f>
        <v/>
      </c>
    </row>
    <row r="65" spans="1:16" x14ac:dyDescent="0.3">
      <c r="A65" s="61">
        <v>42846</v>
      </c>
      <c r="B65" s="62">
        <f t="shared" si="8"/>
        <v>16</v>
      </c>
      <c r="C65" s="63">
        <f t="shared" si="14"/>
        <v>42846</v>
      </c>
      <c r="D65" s="68"/>
      <c r="E65" s="68"/>
      <c r="F65" s="64">
        <f t="shared" si="10"/>
        <v>0</v>
      </c>
      <c r="G65" s="68"/>
      <c r="H65" s="68"/>
      <c r="I65" s="64">
        <f t="shared" si="11"/>
        <v>0</v>
      </c>
      <c r="J65" s="68"/>
      <c r="K65" s="68"/>
      <c r="L65" s="64">
        <f t="shared" si="12"/>
        <v>0</v>
      </c>
      <c r="M65" s="66"/>
      <c r="N65" s="65">
        <f t="shared" si="13"/>
        <v>145</v>
      </c>
      <c r="O65" s="65">
        <f t="shared" si="7"/>
        <v>0</v>
      </c>
      <c r="P65" s="65" t="str">
        <f>IF(B66&lt;&gt;B65,SUMIF($B$6:B65,B65,$O$6:O65),"")</f>
        <v/>
      </c>
    </row>
    <row r="66" spans="1:16" x14ac:dyDescent="0.3">
      <c r="A66" s="61">
        <v>42847</v>
      </c>
      <c r="B66" s="62">
        <f t="shared" si="8"/>
        <v>16</v>
      </c>
      <c r="C66" s="63">
        <f t="shared" si="14"/>
        <v>42847</v>
      </c>
      <c r="D66" s="68"/>
      <c r="E66" s="68"/>
      <c r="F66" s="64">
        <f t="shared" si="10"/>
        <v>0</v>
      </c>
      <c r="G66" s="68"/>
      <c r="H66" s="68"/>
      <c r="I66" s="64">
        <f t="shared" si="11"/>
        <v>0</v>
      </c>
      <c r="J66" s="68"/>
      <c r="K66" s="68"/>
      <c r="L66" s="64">
        <f t="shared" si="12"/>
        <v>0</v>
      </c>
      <c r="M66" s="66"/>
      <c r="N66" s="65">
        <f t="shared" si="13"/>
        <v>145</v>
      </c>
      <c r="O66" s="65">
        <f t="shared" si="7"/>
        <v>0</v>
      </c>
      <c r="P66" s="65" t="str">
        <f>IF(B67&lt;&gt;B66,SUMIF($B$6:B66,B66,$O$6:O66),"")</f>
        <v/>
      </c>
    </row>
    <row r="67" spans="1:16" x14ac:dyDescent="0.3">
      <c r="A67" s="61">
        <v>42848</v>
      </c>
      <c r="B67" s="62">
        <f t="shared" si="8"/>
        <v>16</v>
      </c>
      <c r="C67" s="63">
        <f t="shared" si="14"/>
        <v>42848</v>
      </c>
      <c r="D67" s="68"/>
      <c r="E67" s="68"/>
      <c r="F67" s="64">
        <f t="shared" si="10"/>
        <v>0</v>
      </c>
      <c r="G67" s="68"/>
      <c r="H67" s="68"/>
      <c r="I67" s="64">
        <f t="shared" si="11"/>
        <v>0</v>
      </c>
      <c r="J67" s="68"/>
      <c r="K67" s="68"/>
      <c r="L67" s="64">
        <f t="shared" si="12"/>
        <v>0</v>
      </c>
      <c r="M67" s="66"/>
      <c r="N67" s="65">
        <f t="shared" si="13"/>
        <v>145</v>
      </c>
      <c r="O67" s="65">
        <f t="shared" si="7"/>
        <v>0</v>
      </c>
      <c r="P67" s="65">
        <f>IF(B68&lt;&gt;B67,SUMIF($B$6:B67,B67,$O$6:O67),"")</f>
        <v>0</v>
      </c>
    </row>
    <row r="68" spans="1:16" x14ac:dyDescent="0.3">
      <c r="A68" s="61">
        <v>42849</v>
      </c>
      <c r="B68" s="62">
        <f t="shared" si="8"/>
        <v>17</v>
      </c>
      <c r="C68" s="63">
        <f t="shared" si="14"/>
        <v>42849</v>
      </c>
      <c r="D68" s="68"/>
      <c r="E68" s="68"/>
      <c r="F68" s="64">
        <f t="shared" si="10"/>
        <v>0</v>
      </c>
      <c r="G68" s="68"/>
      <c r="H68" s="68"/>
      <c r="I68" s="64">
        <f t="shared" si="11"/>
        <v>0</v>
      </c>
      <c r="J68" s="68"/>
      <c r="K68" s="68"/>
      <c r="L68" s="64">
        <f t="shared" si="12"/>
        <v>0</v>
      </c>
      <c r="M68" s="66"/>
      <c r="N68" s="65">
        <f t="shared" si="13"/>
        <v>145</v>
      </c>
      <c r="O68" s="65">
        <f t="shared" si="7"/>
        <v>0</v>
      </c>
      <c r="P68" s="65" t="str">
        <f>IF(B69&lt;&gt;B68,SUMIF($B$6:B68,B68,$O$6:O68),"")</f>
        <v/>
      </c>
    </row>
    <row r="69" spans="1:16" x14ac:dyDescent="0.3">
      <c r="A69" s="61">
        <v>42850</v>
      </c>
      <c r="B69" s="62">
        <f t="shared" si="8"/>
        <v>17</v>
      </c>
      <c r="C69" s="63">
        <f t="shared" si="14"/>
        <v>42850</v>
      </c>
      <c r="D69" s="68"/>
      <c r="E69" s="68"/>
      <c r="F69" s="64">
        <f t="shared" si="10"/>
        <v>0</v>
      </c>
      <c r="G69" s="68"/>
      <c r="H69" s="68"/>
      <c r="I69" s="64">
        <f t="shared" si="11"/>
        <v>0</v>
      </c>
      <c r="J69" s="68"/>
      <c r="K69" s="68"/>
      <c r="L69" s="64">
        <f t="shared" si="12"/>
        <v>0</v>
      </c>
      <c r="M69" s="66"/>
      <c r="N69" s="65">
        <f t="shared" si="13"/>
        <v>145</v>
      </c>
      <c r="O69" s="65">
        <f t="shared" si="7"/>
        <v>0</v>
      </c>
      <c r="P69" s="65" t="str">
        <f>IF(B70&lt;&gt;B69,SUMIF($B$6:B69,B69,$O$6:O69),"")</f>
        <v/>
      </c>
    </row>
    <row r="70" spans="1:16" x14ac:dyDescent="0.3">
      <c r="A70" s="61">
        <v>42851</v>
      </c>
      <c r="B70" s="62">
        <f t="shared" si="8"/>
        <v>17</v>
      </c>
      <c r="C70" s="63">
        <f t="shared" si="14"/>
        <v>42851</v>
      </c>
      <c r="D70" s="68"/>
      <c r="E70" s="68"/>
      <c r="F70" s="64">
        <f t="shared" si="10"/>
        <v>0</v>
      </c>
      <c r="G70" s="68"/>
      <c r="H70" s="68"/>
      <c r="I70" s="64">
        <f t="shared" si="11"/>
        <v>0</v>
      </c>
      <c r="J70" s="68"/>
      <c r="K70" s="68"/>
      <c r="L70" s="64">
        <f t="shared" si="12"/>
        <v>0</v>
      </c>
      <c r="M70" s="66"/>
      <c r="N70" s="65">
        <f t="shared" si="13"/>
        <v>145</v>
      </c>
      <c r="O70" s="65">
        <f t="shared" si="7"/>
        <v>0</v>
      </c>
      <c r="P70" s="65" t="str">
        <f>IF(B71&lt;&gt;B70,SUMIF($B$6:B70,B70,$O$6:O70),"")</f>
        <v/>
      </c>
    </row>
    <row r="71" spans="1:16" x14ac:dyDescent="0.3">
      <c r="A71" s="61">
        <v>42852</v>
      </c>
      <c r="B71" s="62">
        <f t="shared" si="8"/>
        <v>17</v>
      </c>
      <c r="C71" s="63">
        <f t="shared" si="14"/>
        <v>42852</v>
      </c>
      <c r="D71" s="68"/>
      <c r="E71" s="68"/>
      <c r="F71" s="64">
        <f t="shared" si="10"/>
        <v>0</v>
      </c>
      <c r="G71" s="68"/>
      <c r="H71" s="68"/>
      <c r="I71" s="64">
        <f t="shared" si="11"/>
        <v>0</v>
      </c>
      <c r="J71" s="68"/>
      <c r="K71" s="68"/>
      <c r="L71" s="64">
        <f t="shared" si="12"/>
        <v>0</v>
      </c>
      <c r="M71" s="66"/>
      <c r="N71" s="65">
        <f t="shared" si="13"/>
        <v>145</v>
      </c>
      <c r="O71" s="65">
        <f t="shared" si="7"/>
        <v>0</v>
      </c>
      <c r="P71" s="65" t="str">
        <f>IF(B72&lt;&gt;B71,SUMIF($B$6:B71,B71,$O$6:O71),"")</f>
        <v/>
      </c>
    </row>
    <row r="72" spans="1:16" x14ac:dyDescent="0.3">
      <c r="A72" s="61">
        <v>42853</v>
      </c>
      <c r="B72" s="62">
        <f t="shared" si="8"/>
        <v>17</v>
      </c>
      <c r="C72" s="63">
        <f t="shared" si="14"/>
        <v>42853</v>
      </c>
      <c r="D72" s="68"/>
      <c r="E72" s="68"/>
      <c r="F72" s="64">
        <f t="shared" si="10"/>
        <v>0</v>
      </c>
      <c r="G72" s="68"/>
      <c r="H72" s="68"/>
      <c r="I72" s="64">
        <f t="shared" si="11"/>
        <v>0</v>
      </c>
      <c r="J72" s="68"/>
      <c r="K72" s="68"/>
      <c r="L72" s="64">
        <f t="shared" si="12"/>
        <v>0</v>
      </c>
      <c r="M72" s="66"/>
      <c r="N72" s="65">
        <f t="shared" si="13"/>
        <v>145</v>
      </c>
      <c r="O72" s="65">
        <f t="shared" ref="O72:O135" si="15">N(M72*24)*N72</f>
        <v>0</v>
      </c>
      <c r="P72" s="65" t="str">
        <f>IF(B73&lt;&gt;B72,SUMIF($B$6:B72,B72,$O$6:O72),"")</f>
        <v/>
      </c>
    </row>
    <row r="73" spans="1:16" x14ac:dyDescent="0.3">
      <c r="A73" s="61">
        <v>42854</v>
      </c>
      <c r="B73" s="62">
        <f t="shared" si="8"/>
        <v>17</v>
      </c>
      <c r="C73" s="63">
        <f t="shared" si="14"/>
        <v>42854</v>
      </c>
      <c r="D73" s="68"/>
      <c r="E73" s="68"/>
      <c r="F73" s="64">
        <f t="shared" si="10"/>
        <v>0</v>
      </c>
      <c r="G73" s="68"/>
      <c r="H73" s="68"/>
      <c r="I73" s="64">
        <f t="shared" si="11"/>
        <v>0</v>
      </c>
      <c r="J73" s="68"/>
      <c r="K73" s="68"/>
      <c r="L73" s="64">
        <f t="shared" si="12"/>
        <v>0</v>
      </c>
      <c r="M73" s="66"/>
      <c r="N73" s="65">
        <f t="shared" si="13"/>
        <v>145</v>
      </c>
      <c r="O73" s="65">
        <f t="shared" si="15"/>
        <v>0</v>
      </c>
      <c r="P73" s="65" t="str">
        <f>IF(B74&lt;&gt;B73,SUMIF($B$6:B73,B73,$O$6:O73),"")</f>
        <v/>
      </c>
    </row>
    <row r="74" spans="1:16" x14ac:dyDescent="0.3">
      <c r="A74" s="61">
        <v>42855</v>
      </c>
      <c r="B74" s="62">
        <f t="shared" si="8"/>
        <v>17</v>
      </c>
      <c r="C74" s="63">
        <f t="shared" si="14"/>
        <v>42855</v>
      </c>
      <c r="D74" s="68"/>
      <c r="E74" s="68"/>
      <c r="F74" s="64">
        <f t="shared" si="10"/>
        <v>0</v>
      </c>
      <c r="G74" s="68"/>
      <c r="H74" s="68"/>
      <c r="I74" s="64">
        <f t="shared" si="11"/>
        <v>0</v>
      </c>
      <c r="J74" s="68"/>
      <c r="K74" s="68"/>
      <c r="L74" s="64">
        <f t="shared" si="12"/>
        <v>0</v>
      </c>
      <c r="M74" s="66"/>
      <c r="N74" s="65">
        <f t="shared" si="13"/>
        <v>145</v>
      </c>
      <c r="O74" s="65">
        <f t="shared" si="15"/>
        <v>0</v>
      </c>
      <c r="P74" s="65">
        <f>IF(B75&lt;&gt;B74,SUMIF($B$6:B74,B74,$O$6:O74),"")</f>
        <v>0</v>
      </c>
    </row>
    <row r="75" spans="1:16" x14ac:dyDescent="0.3">
      <c r="A75" s="61">
        <v>42856</v>
      </c>
      <c r="B75" s="62">
        <f t="shared" si="8"/>
        <v>18</v>
      </c>
      <c r="C75" s="63">
        <f t="shared" si="14"/>
        <v>42856</v>
      </c>
      <c r="D75" s="68"/>
      <c r="E75" s="68"/>
      <c r="F75" s="64">
        <f t="shared" si="10"/>
        <v>0</v>
      </c>
      <c r="G75" s="68"/>
      <c r="H75" s="68"/>
      <c r="I75" s="64">
        <f t="shared" si="11"/>
        <v>0</v>
      </c>
      <c r="J75" s="68"/>
      <c r="K75" s="68"/>
      <c r="L75" s="64">
        <f t="shared" si="12"/>
        <v>0</v>
      </c>
      <c r="M75" s="66"/>
      <c r="N75" s="65">
        <f t="shared" si="13"/>
        <v>145</v>
      </c>
      <c r="O75" s="65">
        <f t="shared" si="15"/>
        <v>0</v>
      </c>
      <c r="P75" s="65" t="str">
        <f>IF(B76&lt;&gt;B75,SUMIF($B$6:B75,B75,$O$6:O75),"")</f>
        <v/>
      </c>
    </row>
    <row r="76" spans="1:16" x14ac:dyDescent="0.3">
      <c r="A76" s="61">
        <v>42857</v>
      </c>
      <c r="B76" s="62">
        <f t="shared" si="8"/>
        <v>18</v>
      </c>
      <c r="C76" s="63">
        <f t="shared" si="14"/>
        <v>42857</v>
      </c>
      <c r="D76" s="68"/>
      <c r="E76" s="68"/>
      <c r="F76" s="64">
        <f t="shared" si="10"/>
        <v>0</v>
      </c>
      <c r="G76" s="68"/>
      <c r="H76" s="68"/>
      <c r="I76" s="64">
        <f t="shared" si="11"/>
        <v>0</v>
      </c>
      <c r="J76" s="68"/>
      <c r="K76" s="68"/>
      <c r="L76" s="64">
        <f t="shared" si="12"/>
        <v>0</v>
      </c>
      <c r="M76" s="66"/>
      <c r="N76" s="65">
        <f t="shared" si="13"/>
        <v>145</v>
      </c>
      <c r="O76" s="65">
        <f t="shared" si="15"/>
        <v>0</v>
      </c>
      <c r="P76" s="65" t="str">
        <f>IF(B77&lt;&gt;B76,SUMIF($B$6:B76,B76,$O$6:O76),"")</f>
        <v/>
      </c>
    </row>
    <row r="77" spans="1:16" x14ac:dyDescent="0.3">
      <c r="A77" s="61">
        <v>42858</v>
      </c>
      <c r="B77" s="62">
        <f t="shared" si="8"/>
        <v>18</v>
      </c>
      <c r="C77" s="63">
        <f t="shared" si="14"/>
        <v>42858</v>
      </c>
      <c r="D77" s="68"/>
      <c r="E77" s="68"/>
      <c r="F77" s="64">
        <f t="shared" si="10"/>
        <v>0</v>
      </c>
      <c r="G77" s="68"/>
      <c r="H77" s="68"/>
      <c r="I77" s="64">
        <f t="shared" si="11"/>
        <v>0</v>
      </c>
      <c r="J77" s="68"/>
      <c r="K77" s="68"/>
      <c r="L77" s="64">
        <f t="shared" si="12"/>
        <v>0</v>
      </c>
      <c r="M77" s="66"/>
      <c r="N77" s="65">
        <f t="shared" si="13"/>
        <v>145</v>
      </c>
      <c r="O77" s="65">
        <f t="shared" si="15"/>
        <v>0</v>
      </c>
      <c r="P77" s="65" t="str">
        <f>IF(B78&lt;&gt;B77,SUMIF($B$6:B77,B77,$O$6:O77),"")</f>
        <v/>
      </c>
    </row>
    <row r="78" spans="1:16" x14ac:dyDescent="0.3">
      <c r="A78" s="61">
        <v>42859</v>
      </c>
      <c r="B78" s="62">
        <f t="shared" si="8"/>
        <v>18</v>
      </c>
      <c r="C78" s="63">
        <f t="shared" si="14"/>
        <v>42859</v>
      </c>
      <c r="D78" s="68"/>
      <c r="E78" s="68"/>
      <c r="F78" s="64">
        <f t="shared" si="10"/>
        <v>0</v>
      </c>
      <c r="G78" s="68"/>
      <c r="H78" s="68"/>
      <c r="I78" s="64">
        <f t="shared" si="11"/>
        <v>0</v>
      </c>
      <c r="J78" s="68"/>
      <c r="K78" s="68"/>
      <c r="L78" s="64">
        <f t="shared" si="12"/>
        <v>0</v>
      </c>
      <c r="M78" s="66"/>
      <c r="N78" s="65">
        <f t="shared" si="13"/>
        <v>145</v>
      </c>
      <c r="O78" s="65">
        <f t="shared" si="15"/>
        <v>0</v>
      </c>
      <c r="P78" s="65" t="str">
        <f>IF(B79&lt;&gt;B78,SUMIF($B$6:B78,B78,$O$6:O78),"")</f>
        <v/>
      </c>
    </row>
    <row r="79" spans="1:16" x14ac:dyDescent="0.3">
      <c r="A79" s="61">
        <v>42860</v>
      </c>
      <c r="B79" s="62">
        <f t="shared" ref="B79:B142" si="16">WEEKNUM(A79,21)</f>
        <v>18</v>
      </c>
      <c r="C79" s="63">
        <f t="shared" si="14"/>
        <v>42860</v>
      </c>
      <c r="D79" s="68"/>
      <c r="E79" s="68"/>
      <c r="F79" s="64">
        <f t="shared" ref="F79:F142" si="17">E79-D79</f>
        <v>0</v>
      </c>
      <c r="G79" s="68"/>
      <c r="H79" s="68"/>
      <c r="I79" s="64">
        <f t="shared" ref="I79:I142" si="18">H79-G79</f>
        <v>0</v>
      </c>
      <c r="J79" s="68"/>
      <c r="K79" s="68"/>
      <c r="L79" s="64">
        <f t="shared" ref="L79:L142" si="19">K79-J79</f>
        <v>0</v>
      </c>
      <c r="M79" s="66"/>
      <c r="N79" s="65">
        <f t="shared" ref="N79:N142" si="20">$N$2</f>
        <v>145</v>
      </c>
      <c r="O79" s="65">
        <f t="shared" si="15"/>
        <v>0</v>
      </c>
      <c r="P79" s="65" t="str">
        <f>IF(B80&lt;&gt;B79,SUMIF($B$6:B79,B79,$O$6:O79),"")</f>
        <v/>
      </c>
    </row>
    <row r="80" spans="1:16" x14ac:dyDescent="0.3">
      <c r="A80" s="61">
        <v>42861</v>
      </c>
      <c r="B80" s="62">
        <f t="shared" si="16"/>
        <v>18</v>
      </c>
      <c r="C80" s="63">
        <f t="shared" si="14"/>
        <v>42861</v>
      </c>
      <c r="D80" s="68"/>
      <c r="E80" s="68"/>
      <c r="F80" s="64">
        <f t="shared" si="17"/>
        <v>0</v>
      </c>
      <c r="G80" s="68"/>
      <c r="H80" s="68"/>
      <c r="I80" s="64">
        <f t="shared" si="18"/>
        <v>0</v>
      </c>
      <c r="J80" s="68"/>
      <c r="K80" s="68"/>
      <c r="L80" s="64">
        <f t="shared" si="19"/>
        <v>0</v>
      </c>
      <c r="M80" s="66"/>
      <c r="N80" s="65">
        <f t="shared" si="20"/>
        <v>145</v>
      </c>
      <c r="O80" s="65">
        <f t="shared" si="15"/>
        <v>0</v>
      </c>
      <c r="P80" s="65" t="str">
        <f>IF(B81&lt;&gt;B80,SUMIF($B$6:B80,B80,$O$6:O80),"")</f>
        <v/>
      </c>
    </row>
    <row r="81" spans="1:16" x14ac:dyDescent="0.3">
      <c r="A81" s="61">
        <v>42862</v>
      </c>
      <c r="B81" s="62">
        <f t="shared" si="16"/>
        <v>18</v>
      </c>
      <c r="C81" s="63">
        <f t="shared" si="14"/>
        <v>42862</v>
      </c>
      <c r="D81" s="68"/>
      <c r="E81" s="68"/>
      <c r="F81" s="64">
        <f t="shared" si="17"/>
        <v>0</v>
      </c>
      <c r="G81" s="68"/>
      <c r="H81" s="68"/>
      <c r="I81" s="64">
        <f t="shared" si="18"/>
        <v>0</v>
      </c>
      <c r="J81" s="68"/>
      <c r="K81" s="68"/>
      <c r="L81" s="64">
        <f t="shared" si="19"/>
        <v>0</v>
      </c>
      <c r="M81" s="66"/>
      <c r="N81" s="65">
        <f t="shared" si="20"/>
        <v>145</v>
      </c>
      <c r="O81" s="65">
        <f t="shared" si="15"/>
        <v>0</v>
      </c>
      <c r="P81" s="65">
        <f>IF(B82&lt;&gt;B81,SUMIF($B$6:B81,B81,$O$6:O81),"")</f>
        <v>0</v>
      </c>
    </row>
    <row r="82" spans="1:16" x14ac:dyDescent="0.3">
      <c r="A82" s="61">
        <v>42863</v>
      </c>
      <c r="B82" s="62">
        <f t="shared" si="16"/>
        <v>19</v>
      </c>
      <c r="C82" s="63">
        <f t="shared" si="14"/>
        <v>42863</v>
      </c>
      <c r="D82" s="68"/>
      <c r="E82" s="68"/>
      <c r="F82" s="64">
        <f t="shared" si="17"/>
        <v>0</v>
      </c>
      <c r="G82" s="68"/>
      <c r="H82" s="68"/>
      <c r="I82" s="64">
        <f t="shared" si="18"/>
        <v>0</v>
      </c>
      <c r="J82" s="68"/>
      <c r="K82" s="68"/>
      <c r="L82" s="64">
        <f t="shared" si="19"/>
        <v>0</v>
      </c>
      <c r="M82" s="66"/>
      <c r="N82" s="65">
        <f t="shared" si="20"/>
        <v>145</v>
      </c>
      <c r="O82" s="65">
        <f t="shared" si="15"/>
        <v>0</v>
      </c>
      <c r="P82" s="65" t="str">
        <f>IF(B83&lt;&gt;B82,SUMIF($B$6:B82,B82,$O$6:O82),"")</f>
        <v/>
      </c>
    </row>
    <row r="83" spans="1:16" x14ac:dyDescent="0.3">
      <c r="A83" s="61">
        <v>42864</v>
      </c>
      <c r="B83" s="62">
        <f t="shared" si="16"/>
        <v>19</v>
      </c>
      <c r="C83" s="63">
        <f t="shared" si="14"/>
        <v>42864</v>
      </c>
      <c r="D83" s="68"/>
      <c r="E83" s="68"/>
      <c r="F83" s="64">
        <f t="shared" si="17"/>
        <v>0</v>
      </c>
      <c r="G83" s="68"/>
      <c r="H83" s="68"/>
      <c r="I83" s="64">
        <f t="shared" si="18"/>
        <v>0</v>
      </c>
      <c r="J83" s="68"/>
      <c r="K83" s="68"/>
      <c r="L83" s="64">
        <f t="shared" si="19"/>
        <v>0</v>
      </c>
      <c r="M83" s="66"/>
      <c r="N83" s="65">
        <f t="shared" si="20"/>
        <v>145</v>
      </c>
      <c r="O83" s="65">
        <f t="shared" si="15"/>
        <v>0</v>
      </c>
      <c r="P83" s="65" t="str">
        <f>IF(B84&lt;&gt;B83,SUMIF($B$6:B83,B83,$O$6:O83),"")</f>
        <v/>
      </c>
    </row>
    <row r="84" spans="1:16" x14ac:dyDescent="0.3">
      <c r="A84" s="61">
        <v>42865</v>
      </c>
      <c r="B84" s="62">
        <f t="shared" si="16"/>
        <v>19</v>
      </c>
      <c r="C84" s="63">
        <f t="shared" si="14"/>
        <v>42865</v>
      </c>
      <c r="D84" s="68"/>
      <c r="E84" s="68"/>
      <c r="F84" s="64">
        <f t="shared" si="17"/>
        <v>0</v>
      </c>
      <c r="G84" s="68"/>
      <c r="H84" s="68"/>
      <c r="I84" s="64">
        <f t="shared" si="18"/>
        <v>0</v>
      </c>
      <c r="J84" s="68"/>
      <c r="K84" s="68"/>
      <c r="L84" s="64">
        <f t="shared" si="19"/>
        <v>0</v>
      </c>
      <c r="M84" s="66"/>
      <c r="N84" s="65">
        <f t="shared" si="20"/>
        <v>145</v>
      </c>
      <c r="O84" s="65">
        <f t="shared" si="15"/>
        <v>0</v>
      </c>
      <c r="P84" s="65" t="str">
        <f>IF(B85&lt;&gt;B84,SUMIF($B$6:B84,B84,$O$6:O84),"")</f>
        <v/>
      </c>
    </row>
    <row r="85" spans="1:16" x14ac:dyDescent="0.3">
      <c r="A85" s="61">
        <v>42866</v>
      </c>
      <c r="B85" s="62">
        <f t="shared" si="16"/>
        <v>19</v>
      </c>
      <c r="C85" s="63">
        <f t="shared" si="14"/>
        <v>42866</v>
      </c>
      <c r="D85" s="68"/>
      <c r="E85" s="68"/>
      <c r="F85" s="64">
        <f t="shared" si="17"/>
        <v>0</v>
      </c>
      <c r="G85" s="68"/>
      <c r="H85" s="68"/>
      <c r="I85" s="64">
        <f t="shared" si="18"/>
        <v>0</v>
      </c>
      <c r="J85" s="68"/>
      <c r="K85" s="68"/>
      <c r="L85" s="64">
        <f t="shared" si="19"/>
        <v>0</v>
      </c>
      <c r="M85" s="66"/>
      <c r="N85" s="65">
        <f t="shared" si="20"/>
        <v>145</v>
      </c>
      <c r="O85" s="65">
        <f t="shared" si="15"/>
        <v>0</v>
      </c>
      <c r="P85" s="65" t="str">
        <f>IF(B86&lt;&gt;B85,SUMIF($B$6:B85,B85,$O$6:O85),"")</f>
        <v/>
      </c>
    </row>
    <row r="86" spans="1:16" x14ac:dyDescent="0.3">
      <c r="A86" s="61">
        <v>42867</v>
      </c>
      <c r="B86" s="62">
        <f t="shared" si="16"/>
        <v>19</v>
      </c>
      <c r="C86" s="63">
        <f t="shared" si="14"/>
        <v>42867</v>
      </c>
      <c r="D86" s="68"/>
      <c r="E86" s="68"/>
      <c r="F86" s="64">
        <f t="shared" si="17"/>
        <v>0</v>
      </c>
      <c r="G86" s="68"/>
      <c r="H86" s="68"/>
      <c r="I86" s="64">
        <f t="shared" si="18"/>
        <v>0</v>
      </c>
      <c r="J86" s="68"/>
      <c r="K86" s="68"/>
      <c r="L86" s="64">
        <f t="shared" si="19"/>
        <v>0</v>
      </c>
      <c r="M86" s="66"/>
      <c r="N86" s="65">
        <f t="shared" si="20"/>
        <v>145</v>
      </c>
      <c r="O86" s="65">
        <f t="shared" si="15"/>
        <v>0</v>
      </c>
      <c r="P86" s="65" t="str">
        <f>IF(B87&lt;&gt;B86,SUMIF($B$6:B86,B86,$O$6:O86),"")</f>
        <v/>
      </c>
    </row>
    <row r="87" spans="1:16" x14ac:dyDescent="0.3">
      <c r="A87" s="61">
        <v>42868</v>
      </c>
      <c r="B87" s="62">
        <f t="shared" si="16"/>
        <v>19</v>
      </c>
      <c r="C87" s="63">
        <f t="shared" si="14"/>
        <v>42868</v>
      </c>
      <c r="D87" s="68"/>
      <c r="E87" s="68"/>
      <c r="F87" s="64">
        <f t="shared" si="17"/>
        <v>0</v>
      </c>
      <c r="G87" s="68"/>
      <c r="H87" s="68"/>
      <c r="I87" s="64">
        <f t="shared" si="18"/>
        <v>0</v>
      </c>
      <c r="J87" s="68"/>
      <c r="K87" s="68"/>
      <c r="L87" s="64">
        <f t="shared" si="19"/>
        <v>0</v>
      </c>
      <c r="M87" s="66"/>
      <c r="N87" s="65">
        <f t="shared" si="20"/>
        <v>145</v>
      </c>
      <c r="O87" s="65">
        <f t="shared" si="15"/>
        <v>0</v>
      </c>
      <c r="P87" s="65" t="str">
        <f>IF(B88&lt;&gt;B87,SUMIF($B$6:B87,B87,$O$6:O87),"")</f>
        <v/>
      </c>
    </row>
    <row r="88" spans="1:16" x14ac:dyDescent="0.3">
      <c r="A88" s="61">
        <v>42869</v>
      </c>
      <c r="B88" s="62">
        <f t="shared" si="16"/>
        <v>19</v>
      </c>
      <c r="C88" s="63">
        <f t="shared" si="14"/>
        <v>42869</v>
      </c>
      <c r="D88" s="68"/>
      <c r="E88" s="68"/>
      <c r="F88" s="64">
        <f t="shared" si="17"/>
        <v>0</v>
      </c>
      <c r="G88" s="68"/>
      <c r="H88" s="68"/>
      <c r="I88" s="64">
        <f t="shared" si="18"/>
        <v>0</v>
      </c>
      <c r="J88" s="68"/>
      <c r="K88" s="68"/>
      <c r="L88" s="64">
        <f t="shared" si="19"/>
        <v>0</v>
      </c>
      <c r="M88" s="66"/>
      <c r="N88" s="65">
        <f t="shared" si="20"/>
        <v>145</v>
      </c>
      <c r="O88" s="65">
        <f t="shared" si="15"/>
        <v>0</v>
      </c>
      <c r="P88" s="65">
        <f>IF(B89&lt;&gt;B88,SUMIF($B$6:B88,B88,$O$6:O88),"")</f>
        <v>0</v>
      </c>
    </row>
    <row r="89" spans="1:16" x14ac:dyDescent="0.3">
      <c r="A89" s="61">
        <v>42870</v>
      </c>
      <c r="B89" s="62">
        <f t="shared" si="16"/>
        <v>20</v>
      </c>
      <c r="C89" s="63">
        <f t="shared" si="14"/>
        <v>42870</v>
      </c>
      <c r="D89" s="68"/>
      <c r="E89" s="68"/>
      <c r="F89" s="64">
        <f t="shared" si="17"/>
        <v>0</v>
      </c>
      <c r="G89" s="68"/>
      <c r="H89" s="68"/>
      <c r="I89" s="64">
        <f t="shared" si="18"/>
        <v>0</v>
      </c>
      <c r="J89" s="68"/>
      <c r="K89" s="68"/>
      <c r="L89" s="64">
        <f t="shared" si="19"/>
        <v>0</v>
      </c>
      <c r="M89" s="66"/>
      <c r="N89" s="65">
        <f t="shared" si="20"/>
        <v>145</v>
      </c>
      <c r="O89" s="65">
        <f t="shared" si="15"/>
        <v>0</v>
      </c>
      <c r="P89" s="65" t="str">
        <f>IF(B90&lt;&gt;B89,SUMIF($B$6:B89,B89,$O$6:O89),"")</f>
        <v/>
      </c>
    </row>
    <row r="90" spans="1:16" x14ac:dyDescent="0.3">
      <c r="A90" s="61">
        <v>42871</v>
      </c>
      <c r="B90" s="62">
        <f t="shared" si="16"/>
        <v>20</v>
      </c>
      <c r="C90" s="63">
        <f t="shared" si="14"/>
        <v>42871</v>
      </c>
      <c r="D90" s="68"/>
      <c r="E90" s="68"/>
      <c r="F90" s="64">
        <f t="shared" si="17"/>
        <v>0</v>
      </c>
      <c r="G90" s="68"/>
      <c r="H90" s="68"/>
      <c r="I90" s="64">
        <f t="shared" si="18"/>
        <v>0</v>
      </c>
      <c r="J90" s="68"/>
      <c r="K90" s="68"/>
      <c r="L90" s="64">
        <f t="shared" si="19"/>
        <v>0</v>
      </c>
      <c r="M90" s="66"/>
      <c r="N90" s="65">
        <f t="shared" si="20"/>
        <v>145</v>
      </c>
      <c r="O90" s="65">
        <f t="shared" si="15"/>
        <v>0</v>
      </c>
      <c r="P90" s="65" t="str">
        <f>IF(B91&lt;&gt;B90,SUMIF($B$6:B90,B90,$O$6:O90),"")</f>
        <v/>
      </c>
    </row>
    <row r="91" spans="1:16" x14ac:dyDescent="0.3">
      <c r="A91" s="61">
        <v>42872</v>
      </c>
      <c r="B91" s="62">
        <f t="shared" si="16"/>
        <v>20</v>
      </c>
      <c r="C91" s="63">
        <f t="shared" si="14"/>
        <v>42872</v>
      </c>
      <c r="D91" s="68"/>
      <c r="E91" s="68"/>
      <c r="F91" s="64">
        <f t="shared" si="17"/>
        <v>0</v>
      </c>
      <c r="G91" s="68"/>
      <c r="H91" s="68"/>
      <c r="I91" s="64">
        <f t="shared" si="18"/>
        <v>0</v>
      </c>
      <c r="J91" s="68"/>
      <c r="K91" s="68"/>
      <c r="L91" s="64">
        <f t="shared" si="19"/>
        <v>0</v>
      </c>
      <c r="M91" s="66"/>
      <c r="N91" s="65">
        <f t="shared" si="20"/>
        <v>145</v>
      </c>
      <c r="O91" s="65">
        <f t="shared" si="15"/>
        <v>0</v>
      </c>
      <c r="P91" s="65" t="str">
        <f>IF(B92&lt;&gt;B91,SUMIF($B$6:B91,B91,$O$6:O91),"")</f>
        <v/>
      </c>
    </row>
    <row r="92" spans="1:16" x14ac:dyDescent="0.3">
      <c r="A92" s="61">
        <v>42873</v>
      </c>
      <c r="B92" s="62">
        <f t="shared" si="16"/>
        <v>20</v>
      </c>
      <c r="C92" s="63">
        <f t="shared" si="14"/>
        <v>42873</v>
      </c>
      <c r="D92" s="68"/>
      <c r="E92" s="68"/>
      <c r="F92" s="64">
        <f t="shared" si="17"/>
        <v>0</v>
      </c>
      <c r="G92" s="68"/>
      <c r="H92" s="68"/>
      <c r="I92" s="64">
        <f t="shared" si="18"/>
        <v>0</v>
      </c>
      <c r="J92" s="68"/>
      <c r="K92" s="68"/>
      <c r="L92" s="64">
        <f t="shared" si="19"/>
        <v>0</v>
      </c>
      <c r="M92" s="66"/>
      <c r="N92" s="65">
        <f t="shared" si="20"/>
        <v>145</v>
      </c>
      <c r="O92" s="65">
        <f t="shared" si="15"/>
        <v>0</v>
      </c>
      <c r="P92" s="65" t="str">
        <f>IF(B93&lt;&gt;B92,SUMIF($B$6:B92,B92,$O$6:O92),"")</f>
        <v/>
      </c>
    </row>
    <row r="93" spans="1:16" x14ac:dyDescent="0.3">
      <c r="A93" s="61">
        <v>42874</v>
      </c>
      <c r="B93" s="62">
        <f t="shared" si="16"/>
        <v>20</v>
      </c>
      <c r="C93" s="63">
        <f t="shared" si="14"/>
        <v>42874</v>
      </c>
      <c r="D93" s="68"/>
      <c r="E93" s="68"/>
      <c r="F93" s="64">
        <f t="shared" si="17"/>
        <v>0</v>
      </c>
      <c r="G93" s="68"/>
      <c r="H93" s="68"/>
      <c r="I93" s="64">
        <f t="shared" si="18"/>
        <v>0</v>
      </c>
      <c r="J93" s="68"/>
      <c r="K93" s="68"/>
      <c r="L93" s="64">
        <f t="shared" si="19"/>
        <v>0</v>
      </c>
      <c r="M93" s="66"/>
      <c r="N93" s="65">
        <f t="shared" si="20"/>
        <v>145</v>
      </c>
      <c r="O93" s="65">
        <f t="shared" si="15"/>
        <v>0</v>
      </c>
      <c r="P93" s="65" t="str">
        <f>IF(B94&lt;&gt;B93,SUMIF($B$6:B93,B93,$O$6:O93),"")</f>
        <v/>
      </c>
    </row>
    <row r="94" spans="1:16" x14ac:dyDescent="0.3">
      <c r="A94" s="61">
        <v>42875</v>
      </c>
      <c r="B94" s="62">
        <f t="shared" si="16"/>
        <v>20</v>
      </c>
      <c r="C94" s="63">
        <f t="shared" si="14"/>
        <v>42875</v>
      </c>
      <c r="D94" s="68"/>
      <c r="E94" s="68"/>
      <c r="F94" s="64">
        <f t="shared" si="17"/>
        <v>0</v>
      </c>
      <c r="G94" s="68"/>
      <c r="H94" s="68"/>
      <c r="I94" s="64">
        <f t="shared" si="18"/>
        <v>0</v>
      </c>
      <c r="J94" s="68"/>
      <c r="K94" s="68"/>
      <c r="L94" s="64">
        <f t="shared" si="19"/>
        <v>0</v>
      </c>
      <c r="M94" s="66"/>
      <c r="N94" s="65">
        <f t="shared" si="20"/>
        <v>145</v>
      </c>
      <c r="O94" s="65">
        <f t="shared" si="15"/>
        <v>0</v>
      </c>
      <c r="P94" s="65" t="str">
        <f>IF(B95&lt;&gt;B94,SUMIF($B$6:B94,B94,$O$6:O94),"")</f>
        <v/>
      </c>
    </row>
    <row r="95" spans="1:16" x14ac:dyDescent="0.3">
      <c r="A95" s="61">
        <v>42876</v>
      </c>
      <c r="B95" s="62">
        <f t="shared" si="16"/>
        <v>20</v>
      </c>
      <c r="C95" s="63">
        <f t="shared" ref="C95:C158" si="21">A95</f>
        <v>42876</v>
      </c>
      <c r="D95" s="68"/>
      <c r="E95" s="68"/>
      <c r="F95" s="64">
        <f t="shared" si="17"/>
        <v>0</v>
      </c>
      <c r="G95" s="68"/>
      <c r="H95" s="68"/>
      <c r="I95" s="64">
        <f t="shared" si="18"/>
        <v>0</v>
      </c>
      <c r="J95" s="68"/>
      <c r="K95" s="68"/>
      <c r="L95" s="64">
        <f t="shared" si="19"/>
        <v>0</v>
      </c>
      <c r="M95" s="66"/>
      <c r="N95" s="65">
        <f t="shared" si="20"/>
        <v>145</v>
      </c>
      <c r="O95" s="65">
        <f t="shared" si="15"/>
        <v>0</v>
      </c>
      <c r="P95" s="65">
        <f>IF(B96&lt;&gt;B95,SUMIF($B$6:B95,B95,$O$6:O95),"")</f>
        <v>0</v>
      </c>
    </row>
    <row r="96" spans="1:16" x14ac:dyDescent="0.3">
      <c r="A96" s="61">
        <v>42877</v>
      </c>
      <c r="B96" s="62">
        <f t="shared" si="16"/>
        <v>21</v>
      </c>
      <c r="C96" s="63">
        <f t="shared" si="21"/>
        <v>42877</v>
      </c>
      <c r="D96" s="68"/>
      <c r="E96" s="68"/>
      <c r="F96" s="64">
        <f t="shared" si="17"/>
        <v>0</v>
      </c>
      <c r="G96" s="68"/>
      <c r="H96" s="68"/>
      <c r="I96" s="64">
        <f t="shared" si="18"/>
        <v>0</v>
      </c>
      <c r="J96" s="68"/>
      <c r="K96" s="68"/>
      <c r="L96" s="64">
        <f t="shared" si="19"/>
        <v>0</v>
      </c>
      <c r="M96" s="66"/>
      <c r="N96" s="65">
        <f t="shared" si="20"/>
        <v>145</v>
      </c>
      <c r="O96" s="65">
        <f t="shared" si="15"/>
        <v>0</v>
      </c>
      <c r="P96" s="65" t="str">
        <f>IF(B97&lt;&gt;B96,SUMIF($B$6:B96,B96,$O$6:O96),"")</f>
        <v/>
      </c>
    </row>
    <row r="97" spans="1:16" x14ac:dyDescent="0.3">
      <c r="A97" s="61">
        <v>42878</v>
      </c>
      <c r="B97" s="62">
        <f t="shared" si="16"/>
        <v>21</v>
      </c>
      <c r="C97" s="63">
        <f t="shared" si="21"/>
        <v>42878</v>
      </c>
      <c r="D97" s="68"/>
      <c r="E97" s="68"/>
      <c r="F97" s="64">
        <f t="shared" si="17"/>
        <v>0</v>
      </c>
      <c r="G97" s="68"/>
      <c r="H97" s="68"/>
      <c r="I97" s="64">
        <f t="shared" si="18"/>
        <v>0</v>
      </c>
      <c r="J97" s="68"/>
      <c r="K97" s="68"/>
      <c r="L97" s="64">
        <f t="shared" si="19"/>
        <v>0</v>
      </c>
      <c r="M97" s="66"/>
      <c r="N97" s="65">
        <f t="shared" si="20"/>
        <v>145</v>
      </c>
      <c r="O97" s="65">
        <f t="shared" si="15"/>
        <v>0</v>
      </c>
      <c r="P97" s="65" t="str">
        <f>IF(B98&lt;&gt;B97,SUMIF($B$6:B97,B97,$O$6:O97),"")</f>
        <v/>
      </c>
    </row>
    <row r="98" spans="1:16" x14ac:dyDescent="0.3">
      <c r="A98" s="61">
        <v>42879</v>
      </c>
      <c r="B98" s="62">
        <f t="shared" si="16"/>
        <v>21</v>
      </c>
      <c r="C98" s="63">
        <f t="shared" si="21"/>
        <v>42879</v>
      </c>
      <c r="D98" s="68"/>
      <c r="E98" s="68"/>
      <c r="F98" s="64">
        <f t="shared" si="17"/>
        <v>0</v>
      </c>
      <c r="G98" s="68"/>
      <c r="H98" s="68"/>
      <c r="I98" s="64">
        <f t="shared" si="18"/>
        <v>0</v>
      </c>
      <c r="J98" s="68"/>
      <c r="K98" s="68"/>
      <c r="L98" s="64">
        <f t="shared" si="19"/>
        <v>0</v>
      </c>
      <c r="M98" s="66"/>
      <c r="N98" s="65">
        <f t="shared" si="20"/>
        <v>145</v>
      </c>
      <c r="O98" s="65">
        <f t="shared" si="15"/>
        <v>0</v>
      </c>
      <c r="P98" s="65" t="str">
        <f>IF(B99&lt;&gt;B98,SUMIF($B$6:B98,B98,$O$6:O98),"")</f>
        <v/>
      </c>
    </row>
    <row r="99" spans="1:16" x14ac:dyDescent="0.3">
      <c r="A99" s="61">
        <v>42880</v>
      </c>
      <c r="B99" s="62">
        <f t="shared" si="16"/>
        <v>21</v>
      </c>
      <c r="C99" s="63">
        <f t="shared" si="21"/>
        <v>42880</v>
      </c>
      <c r="D99" s="68"/>
      <c r="E99" s="68"/>
      <c r="F99" s="64">
        <f t="shared" si="17"/>
        <v>0</v>
      </c>
      <c r="G99" s="68"/>
      <c r="H99" s="68"/>
      <c r="I99" s="64">
        <f t="shared" si="18"/>
        <v>0</v>
      </c>
      <c r="J99" s="68"/>
      <c r="K99" s="68"/>
      <c r="L99" s="64">
        <f t="shared" si="19"/>
        <v>0</v>
      </c>
      <c r="M99" s="66"/>
      <c r="N99" s="65">
        <f t="shared" si="20"/>
        <v>145</v>
      </c>
      <c r="O99" s="65">
        <f t="shared" si="15"/>
        <v>0</v>
      </c>
      <c r="P99" s="65" t="str">
        <f>IF(B100&lt;&gt;B99,SUMIF($B$6:B99,B99,$O$6:O99),"")</f>
        <v/>
      </c>
    </row>
    <row r="100" spans="1:16" x14ac:dyDescent="0.3">
      <c r="A100" s="61">
        <v>42881</v>
      </c>
      <c r="B100" s="62">
        <f t="shared" si="16"/>
        <v>21</v>
      </c>
      <c r="C100" s="63">
        <f t="shared" si="21"/>
        <v>42881</v>
      </c>
      <c r="D100" s="68"/>
      <c r="E100" s="68"/>
      <c r="F100" s="64">
        <f t="shared" si="17"/>
        <v>0</v>
      </c>
      <c r="G100" s="68"/>
      <c r="H100" s="68"/>
      <c r="I100" s="64">
        <f t="shared" si="18"/>
        <v>0</v>
      </c>
      <c r="J100" s="68"/>
      <c r="K100" s="68"/>
      <c r="L100" s="64">
        <f t="shared" si="19"/>
        <v>0</v>
      </c>
      <c r="M100" s="66"/>
      <c r="N100" s="65">
        <f t="shared" si="20"/>
        <v>145</v>
      </c>
      <c r="O100" s="65">
        <f t="shared" si="15"/>
        <v>0</v>
      </c>
      <c r="P100" s="65" t="str">
        <f>IF(B101&lt;&gt;B100,SUMIF($B$6:B100,B100,$O$6:O100),"")</f>
        <v/>
      </c>
    </row>
    <row r="101" spans="1:16" x14ac:dyDescent="0.3">
      <c r="A101" s="61">
        <v>42882</v>
      </c>
      <c r="B101" s="62">
        <f t="shared" si="16"/>
        <v>21</v>
      </c>
      <c r="C101" s="63">
        <f t="shared" si="21"/>
        <v>42882</v>
      </c>
      <c r="D101" s="68"/>
      <c r="E101" s="68"/>
      <c r="F101" s="64">
        <f t="shared" si="17"/>
        <v>0</v>
      </c>
      <c r="G101" s="68"/>
      <c r="H101" s="68"/>
      <c r="I101" s="64">
        <f t="shared" si="18"/>
        <v>0</v>
      </c>
      <c r="J101" s="68"/>
      <c r="K101" s="68"/>
      <c r="L101" s="64">
        <f t="shared" si="19"/>
        <v>0</v>
      </c>
      <c r="M101" s="66"/>
      <c r="N101" s="65">
        <f t="shared" si="20"/>
        <v>145</v>
      </c>
      <c r="O101" s="65">
        <f t="shared" si="15"/>
        <v>0</v>
      </c>
      <c r="P101" s="65" t="str">
        <f>IF(B102&lt;&gt;B101,SUMIF($B$6:B101,B101,$O$6:O101),"")</f>
        <v/>
      </c>
    </row>
    <row r="102" spans="1:16" x14ac:dyDescent="0.3">
      <c r="A102" s="61">
        <v>42883</v>
      </c>
      <c r="B102" s="62">
        <f t="shared" si="16"/>
        <v>21</v>
      </c>
      <c r="C102" s="63">
        <f t="shared" si="21"/>
        <v>42883</v>
      </c>
      <c r="D102" s="68"/>
      <c r="E102" s="68"/>
      <c r="F102" s="64">
        <f t="shared" si="17"/>
        <v>0</v>
      </c>
      <c r="G102" s="68"/>
      <c r="H102" s="68"/>
      <c r="I102" s="64">
        <f t="shared" si="18"/>
        <v>0</v>
      </c>
      <c r="J102" s="68"/>
      <c r="K102" s="68"/>
      <c r="L102" s="64">
        <f t="shared" si="19"/>
        <v>0</v>
      </c>
      <c r="M102" s="66"/>
      <c r="N102" s="65">
        <f t="shared" si="20"/>
        <v>145</v>
      </c>
      <c r="O102" s="65">
        <f t="shared" si="15"/>
        <v>0</v>
      </c>
      <c r="P102" s="65">
        <f>IF(B103&lt;&gt;B102,SUMIF($B$6:B102,B102,$O$6:O102),"")</f>
        <v>0</v>
      </c>
    </row>
    <row r="103" spans="1:16" x14ac:dyDescent="0.3">
      <c r="A103" s="61">
        <v>42884</v>
      </c>
      <c r="B103" s="62">
        <f t="shared" si="16"/>
        <v>22</v>
      </c>
      <c r="C103" s="63">
        <f t="shared" si="21"/>
        <v>42884</v>
      </c>
      <c r="D103" s="68"/>
      <c r="E103" s="68"/>
      <c r="F103" s="64">
        <f t="shared" si="17"/>
        <v>0</v>
      </c>
      <c r="G103" s="68"/>
      <c r="H103" s="68"/>
      <c r="I103" s="64">
        <f t="shared" si="18"/>
        <v>0</v>
      </c>
      <c r="J103" s="68"/>
      <c r="K103" s="68"/>
      <c r="L103" s="64">
        <f t="shared" si="19"/>
        <v>0</v>
      </c>
      <c r="M103" s="66"/>
      <c r="N103" s="65">
        <f t="shared" si="20"/>
        <v>145</v>
      </c>
      <c r="O103" s="65">
        <f t="shared" si="15"/>
        <v>0</v>
      </c>
      <c r="P103" s="65" t="str">
        <f>IF(B104&lt;&gt;B103,SUMIF($B$6:B103,B103,$O$6:O103),"")</f>
        <v/>
      </c>
    </row>
    <row r="104" spans="1:16" x14ac:dyDescent="0.3">
      <c r="A104" s="61">
        <v>42885</v>
      </c>
      <c r="B104" s="62">
        <f t="shared" si="16"/>
        <v>22</v>
      </c>
      <c r="C104" s="63">
        <f t="shared" si="21"/>
        <v>42885</v>
      </c>
      <c r="D104" s="68"/>
      <c r="E104" s="68"/>
      <c r="F104" s="64">
        <f t="shared" si="17"/>
        <v>0</v>
      </c>
      <c r="G104" s="68"/>
      <c r="H104" s="68"/>
      <c r="I104" s="64">
        <f t="shared" si="18"/>
        <v>0</v>
      </c>
      <c r="J104" s="68"/>
      <c r="K104" s="68"/>
      <c r="L104" s="64">
        <f t="shared" si="19"/>
        <v>0</v>
      </c>
      <c r="M104" s="66"/>
      <c r="N104" s="65">
        <f t="shared" si="20"/>
        <v>145</v>
      </c>
      <c r="O104" s="65">
        <f t="shared" si="15"/>
        <v>0</v>
      </c>
      <c r="P104" s="65" t="str">
        <f>IF(B105&lt;&gt;B104,SUMIF($B$6:B104,B104,$O$6:O104),"")</f>
        <v/>
      </c>
    </row>
    <row r="105" spans="1:16" x14ac:dyDescent="0.3">
      <c r="A105" s="61">
        <v>42886</v>
      </c>
      <c r="B105" s="62">
        <f t="shared" si="16"/>
        <v>22</v>
      </c>
      <c r="C105" s="63">
        <f t="shared" si="21"/>
        <v>42886</v>
      </c>
      <c r="D105" s="68"/>
      <c r="E105" s="68"/>
      <c r="F105" s="64">
        <f t="shared" si="17"/>
        <v>0</v>
      </c>
      <c r="G105" s="68"/>
      <c r="H105" s="68"/>
      <c r="I105" s="64">
        <f t="shared" si="18"/>
        <v>0</v>
      </c>
      <c r="J105" s="68"/>
      <c r="K105" s="68"/>
      <c r="L105" s="64">
        <f t="shared" si="19"/>
        <v>0</v>
      </c>
      <c r="M105" s="66"/>
      <c r="N105" s="65">
        <f t="shared" si="20"/>
        <v>145</v>
      </c>
      <c r="O105" s="65">
        <f t="shared" si="15"/>
        <v>0</v>
      </c>
      <c r="P105" s="65" t="str">
        <f>IF(B106&lt;&gt;B105,SUMIF($B$6:B105,B105,$O$6:O105),"")</f>
        <v/>
      </c>
    </row>
    <row r="106" spans="1:16" x14ac:dyDescent="0.3">
      <c r="A106" s="61">
        <v>42887</v>
      </c>
      <c r="B106" s="62">
        <f t="shared" si="16"/>
        <v>22</v>
      </c>
      <c r="C106" s="63">
        <f t="shared" si="21"/>
        <v>42887</v>
      </c>
      <c r="D106" s="68"/>
      <c r="E106" s="68"/>
      <c r="F106" s="64">
        <f t="shared" si="17"/>
        <v>0</v>
      </c>
      <c r="G106" s="68"/>
      <c r="H106" s="68"/>
      <c r="I106" s="64">
        <f t="shared" si="18"/>
        <v>0</v>
      </c>
      <c r="J106" s="68"/>
      <c r="K106" s="68"/>
      <c r="L106" s="64">
        <f t="shared" si="19"/>
        <v>0</v>
      </c>
      <c r="M106" s="66"/>
      <c r="N106" s="65">
        <f t="shared" si="20"/>
        <v>145</v>
      </c>
      <c r="O106" s="65">
        <f t="shared" si="15"/>
        <v>0</v>
      </c>
      <c r="P106" s="65" t="str">
        <f>IF(B107&lt;&gt;B106,SUMIF($B$6:B106,B106,$O$6:O106),"")</f>
        <v/>
      </c>
    </row>
    <row r="107" spans="1:16" x14ac:dyDescent="0.3">
      <c r="A107" s="61">
        <v>42888</v>
      </c>
      <c r="B107" s="62">
        <f t="shared" si="16"/>
        <v>22</v>
      </c>
      <c r="C107" s="63">
        <f t="shared" si="21"/>
        <v>42888</v>
      </c>
      <c r="D107" s="68"/>
      <c r="E107" s="68"/>
      <c r="F107" s="64">
        <f t="shared" si="17"/>
        <v>0</v>
      </c>
      <c r="G107" s="68"/>
      <c r="H107" s="68"/>
      <c r="I107" s="64">
        <f t="shared" si="18"/>
        <v>0</v>
      </c>
      <c r="J107" s="68"/>
      <c r="K107" s="68"/>
      <c r="L107" s="64">
        <f t="shared" si="19"/>
        <v>0</v>
      </c>
      <c r="M107" s="66"/>
      <c r="N107" s="65">
        <f t="shared" si="20"/>
        <v>145</v>
      </c>
      <c r="O107" s="65">
        <f t="shared" si="15"/>
        <v>0</v>
      </c>
      <c r="P107" s="65" t="str">
        <f>IF(B108&lt;&gt;B107,SUMIF($B$6:B107,B107,$O$6:O107),"")</f>
        <v/>
      </c>
    </row>
    <row r="108" spans="1:16" x14ac:dyDescent="0.3">
      <c r="A108" s="61">
        <v>42889</v>
      </c>
      <c r="B108" s="62">
        <f t="shared" si="16"/>
        <v>22</v>
      </c>
      <c r="C108" s="63">
        <f t="shared" si="21"/>
        <v>42889</v>
      </c>
      <c r="D108" s="68"/>
      <c r="E108" s="68"/>
      <c r="F108" s="64">
        <f t="shared" si="17"/>
        <v>0</v>
      </c>
      <c r="G108" s="68"/>
      <c r="H108" s="68"/>
      <c r="I108" s="64">
        <f t="shared" si="18"/>
        <v>0</v>
      </c>
      <c r="J108" s="68"/>
      <c r="K108" s="68"/>
      <c r="L108" s="64">
        <f t="shared" si="19"/>
        <v>0</v>
      </c>
      <c r="M108" s="66"/>
      <c r="N108" s="65">
        <f t="shared" si="20"/>
        <v>145</v>
      </c>
      <c r="O108" s="65">
        <f t="shared" si="15"/>
        <v>0</v>
      </c>
      <c r="P108" s="65" t="str">
        <f>IF(B109&lt;&gt;B108,SUMIF($B$6:B108,B108,$O$6:O108),"")</f>
        <v/>
      </c>
    </row>
    <row r="109" spans="1:16" x14ac:dyDescent="0.3">
      <c r="A109" s="61">
        <v>42890</v>
      </c>
      <c r="B109" s="62">
        <f t="shared" si="16"/>
        <v>22</v>
      </c>
      <c r="C109" s="63">
        <f t="shared" si="21"/>
        <v>42890</v>
      </c>
      <c r="D109" s="68"/>
      <c r="E109" s="68"/>
      <c r="F109" s="64">
        <f t="shared" si="17"/>
        <v>0</v>
      </c>
      <c r="G109" s="68"/>
      <c r="H109" s="68"/>
      <c r="I109" s="64">
        <f t="shared" si="18"/>
        <v>0</v>
      </c>
      <c r="J109" s="68"/>
      <c r="K109" s="68"/>
      <c r="L109" s="64">
        <f t="shared" si="19"/>
        <v>0</v>
      </c>
      <c r="M109" s="66"/>
      <c r="N109" s="65">
        <f t="shared" si="20"/>
        <v>145</v>
      </c>
      <c r="O109" s="65">
        <f t="shared" si="15"/>
        <v>0</v>
      </c>
      <c r="P109" s="65">
        <f>IF(B110&lt;&gt;B109,SUMIF($B$6:B109,B109,$O$6:O109),"")</f>
        <v>0</v>
      </c>
    </row>
    <row r="110" spans="1:16" x14ac:dyDescent="0.3">
      <c r="A110" s="61">
        <v>42891</v>
      </c>
      <c r="B110" s="62">
        <f t="shared" si="16"/>
        <v>23</v>
      </c>
      <c r="C110" s="63">
        <f t="shared" si="21"/>
        <v>42891</v>
      </c>
      <c r="D110" s="68"/>
      <c r="E110" s="68"/>
      <c r="F110" s="64">
        <f t="shared" si="17"/>
        <v>0</v>
      </c>
      <c r="G110" s="68"/>
      <c r="H110" s="68"/>
      <c r="I110" s="64">
        <f t="shared" si="18"/>
        <v>0</v>
      </c>
      <c r="J110" s="68"/>
      <c r="K110" s="68"/>
      <c r="L110" s="64">
        <f t="shared" si="19"/>
        <v>0</v>
      </c>
      <c r="M110" s="66"/>
      <c r="N110" s="65">
        <f t="shared" si="20"/>
        <v>145</v>
      </c>
      <c r="O110" s="65">
        <f t="shared" si="15"/>
        <v>0</v>
      </c>
      <c r="P110" s="65" t="str">
        <f>IF(B111&lt;&gt;B110,SUMIF($B$6:B110,B110,$O$6:O110),"")</f>
        <v/>
      </c>
    </row>
    <row r="111" spans="1:16" x14ac:dyDescent="0.3">
      <c r="A111" s="61">
        <v>42892</v>
      </c>
      <c r="B111" s="62">
        <f t="shared" si="16"/>
        <v>23</v>
      </c>
      <c r="C111" s="63">
        <f t="shared" si="21"/>
        <v>42892</v>
      </c>
      <c r="D111" s="68"/>
      <c r="E111" s="68"/>
      <c r="F111" s="64">
        <f t="shared" si="17"/>
        <v>0</v>
      </c>
      <c r="G111" s="68"/>
      <c r="H111" s="68"/>
      <c r="I111" s="64">
        <f t="shared" si="18"/>
        <v>0</v>
      </c>
      <c r="J111" s="68"/>
      <c r="K111" s="68"/>
      <c r="L111" s="64">
        <f t="shared" si="19"/>
        <v>0</v>
      </c>
      <c r="M111" s="66"/>
      <c r="N111" s="65">
        <f t="shared" si="20"/>
        <v>145</v>
      </c>
      <c r="O111" s="65">
        <f t="shared" si="15"/>
        <v>0</v>
      </c>
      <c r="P111" s="65" t="str">
        <f>IF(B112&lt;&gt;B111,SUMIF($B$6:B111,B111,$O$6:O111),"")</f>
        <v/>
      </c>
    </row>
    <row r="112" spans="1:16" x14ac:dyDescent="0.3">
      <c r="A112" s="61">
        <v>42893</v>
      </c>
      <c r="B112" s="62">
        <f t="shared" si="16"/>
        <v>23</v>
      </c>
      <c r="C112" s="63">
        <f t="shared" si="21"/>
        <v>42893</v>
      </c>
      <c r="D112" s="68"/>
      <c r="E112" s="68"/>
      <c r="F112" s="64">
        <f t="shared" si="17"/>
        <v>0</v>
      </c>
      <c r="G112" s="68"/>
      <c r="H112" s="68"/>
      <c r="I112" s="64">
        <f t="shared" si="18"/>
        <v>0</v>
      </c>
      <c r="J112" s="68"/>
      <c r="K112" s="68"/>
      <c r="L112" s="64">
        <f t="shared" si="19"/>
        <v>0</v>
      </c>
      <c r="M112" s="66"/>
      <c r="N112" s="65">
        <f t="shared" si="20"/>
        <v>145</v>
      </c>
      <c r="O112" s="65">
        <f t="shared" si="15"/>
        <v>0</v>
      </c>
      <c r="P112" s="65" t="str">
        <f>IF(B113&lt;&gt;B112,SUMIF($B$6:B112,B112,$O$6:O112),"")</f>
        <v/>
      </c>
    </row>
    <row r="113" spans="1:16" x14ac:dyDescent="0.3">
      <c r="A113" s="61">
        <v>42894</v>
      </c>
      <c r="B113" s="62">
        <f t="shared" si="16"/>
        <v>23</v>
      </c>
      <c r="C113" s="63">
        <f t="shared" si="21"/>
        <v>42894</v>
      </c>
      <c r="D113" s="68"/>
      <c r="E113" s="68"/>
      <c r="F113" s="64">
        <f t="shared" si="17"/>
        <v>0</v>
      </c>
      <c r="G113" s="68"/>
      <c r="H113" s="68"/>
      <c r="I113" s="64">
        <f t="shared" si="18"/>
        <v>0</v>
      </c>
      <c r="J113" s="68"/>
      <c r="K113" s="68"/>
      <c r="L113" s="64">
        <f t="shared" si="19"/>
        <v>0</v>
      </c>
      <c r="M113" s="66"/>
      <c r="N113" s="65">
        <f t="shared" si="20"/>
        <v>145</v>
      </c>
      <c r="O113" s="65">
        <f t="shared" si="15"/>
        <v>0</v>
      </c>
      <c r="P113" s="65" t="str">
        <f>IF(B114&lt;&gt;B113,SUMIF($B$6:B113,B113,$O$6:O113),"")</f>
        <v/>
      </c>
    </row>
    <row r="114" spans="1:16" x14ac:dyDescent="0.3">
      <c r="A114" s="61">
        <v>42895</v>
      </c>
      <c r="B114" s="62">
        <f t="shared" si="16"/>
        <v>23</v>
      </c>
      <c r="C114" s="63">
        <f t="shared" si="21"/>
        <v>42895</v>
      </c>
      <c r="D114" s="68"/>
      <c r="E114" s="68"/>
      <c r="F114" s="64">
        <f t="shared" si="17"/>
        <v>0</v>
      </c>
      <c r="G114" s="68"/>
      <c r="H114" s="68"/>
      <c r="I114" s="64">
        <f t="shared" si="18"/>
        <v>0</v>
      </c>
      <c r="J114" s="68"/>
      <c r="K114" s="68"/>
      <c r="L114" s="64">
        <f t="shared" si="19"/>
        <v>0</v>
      </c>
      <c r="M114" s="66"/>
      <c r="N114" s="65">
        <f t="shared" si="20"/>
        <v>145</v>
      </c>
      <c r="O114" s="65">
        <f t="shared" si="15"/>
        <v>0</v>
      </c>
      <c r="P114" s="65" t="str">
        <f>IF(B115&lt;&gt;B114,SUMIF($B$6:B114,B114,$O$6:O114),"")</f>
        <v/>
      </c>
    </row>
    <row r="115" spans="1:16" x14ac:dyDescent="0.3">
      <c r="A115" s="61">
        <v>42896</v>
      </c>
      <c r="B115" s="62">
        <f t="shared" si="16"/>
        <v>23</v>
      </c>
      <c r="C115" s="63">
        <f t="shared" si="21"/>
        <v>42896</v>
      </c>
      <c r="D115" s="68"/>
      <c r="E115" s="68"/>
      <c r="F115" s="64">
        <f t="shared" si="17"/>
        <v>0</v>
      </c>
      <c r="G115" s="68"/>
      <c r="H115" s="68"/>
      <c r="I115" s="64">
        <f t="shared" si="18"/>
        <v>0</v>
      </c>
      <c r="J115" s="68"/>
      <c r="K115" s="68"/>
      <c r="L115" s="64">
        <f t="shared" si="19"/>
        <v>0</v>
      </c>
      <c r="M115" s="66"/>
      <c r="N115" s="65">
        <f t="shared" si="20"/>
        <v>145</v>
      </c>
      <c r="O115" s="65">
        <f t="shared" si="15"/>
        <v>0</v>
      </c>
      <c r="P115" s="65" t="str">
        <f>IF(B116&lt;&gt;B115,SUMIF($B$6:B115,B115,$O$6:O115),"")</f>
        <v/>
      </c>
    </row>
    <row r="116" spans="1:16" x14ac:dyDescent="0.3">
      <c r="A116" s="61">
        <v>42897</v>
      </c>
      <c r="B116" s="62">
        <f t="shared" si="16"/>
        <v>23</v>
      </c>
      <c r="C116" s="63">
        <f t="shared" si="21"/>
        <v>42897</v>
      </c>
      <c r="D116" s="68"/>
      <c r="E116" s="68"/>
      <c r="F116" s="64">
        <f t="shared" si="17"/>
        <v>0</v>
      </c>
      <c r="G116" s="68"/>
      <c r="H116" s="68"/>
      <c r="I116" s="64">
        <f t="shared" si="18"/>
        <v>0</v>
      </c>
      <c r="J116" s="68"/>
      <c r="K116" s="68"/>
      <c r="L116" s="64">
        <f t="shared" si="19"/>
        <v>0</v>
      </c>
      <c r="M116" s="66"/>
      <c r="N116" s="65">
        <f t="shared" si="20"/>
        <v>145</v>
      </c>
      <c r="O116" s="65">
        <f t="shared" si="15"/>
        <v>0</v>
      </c>
      <c r="P116" s="65">
        <f>IF(B117&lt;&gt;B116,SUMIF($B$6:B116,B116,$O$6:O116),"")</f>
        <v>0</v>
      </c>
    </row>
    <row r="117" spans="1:16" x14ac:dyDescent="0.3">
      <c r="A117" s="61">
        <v>42898</v>
      </c>
      <c r="B117" s="62">
        <f t="shared" si="16"/>
        <v>24</v>
      </c>
      <c r="C117" s="63">
        <f t="shared" si="21"/>
        <v>42898</v>
      </c>
      <c r="D117" s="68"/>
      <c r="E117" s="68"/>
      <c r="F117" s="64">
        <f t="shared" si="17"/>
        <v>0</v>
      </c>
      <c r="G117" s="68"/>
      <c r="H117" s="68"/>
      <c r="I117" s="64">
        <f t="shared" si="18"/>
        <v>0</v>
      </c>
      <c r="J117" s="68"/>
      <c r="K117" s="68"/>
      <c r="L117" s="64">
        <f t="shared" si="19"/>
        <v>0</v>
      </c>
      <c r="M117" s="66"/>
      <c r="N117" s="65">
        <f t="shared" si="20"/>
        <v>145</v>
      </c>
      <c r="O117" s="65">
        <f t="shared" si="15"/>
        <v>0</v>
      </c>
      <c r="P117" s="65" t="str">
        <f>IF(B118&lt;&gt;B117,SUMIF($B$6:B117,B117,$O$6:O117),"")</f>
        <v/>
      </c>
    </row>
    <row r="118" spans="1:16" x14ac:dyDescent="0.3">
      <c r="A118" s="61">
        <v>42899</v>
      </c>
      <c r="B118" s="62">
        <f t="shared" si="16"/>
        <v>24</v>
      </c>
      <c r="C118" s="63">
        <f t="shared" si="21"/>
        <v>42899</v>
      </c>
      <c r="D118" s="68"/>
      <c r="E118" s="68"/>
      <c r="F118" s="64">
        <f t="shared" si="17"/>
        <v>0</v>
      </c>
      <c r="G118" s="68"/>
      <c r="H118" s="68"/>
      <c r="I118" s="64">
        <f t="shared" si="18"/>
        <v>0</v>
      </c>
      <c r="J118" s="68"/>
      <c r="K118" s="68"/>
      <c r="L118" s="64">
        <f t="shared" si="19"/>
        <v>0</v>
      </c>
      <c r="M118" s="66"/>
      <c r="N118" s="65">
        <f t="shared" si="20"/>
        <v>145</v>
      </c>
      <c r="O118" s="65">
        <f t="shared" si="15"/>
        <v>0</v>
      </c>
      <c r="P118" s="65" t="str">
        <f>IF(B119&lt;&gt;B118,SUMIF($B$6:B118,B118,$O$6:O118),"")</f>
        <v/>
      </c>
    </row>
    <row r="119" spans="1:16" x14ac:dyDescent="0.3">
      <c r="A119" s="61">
        <v>42900</v>
      </c>
      <c r="B119" s="62">
        <f t="shared" si="16"/>
        <v>24</v>
      </c>
      <c r="C119" s="63">
        <f t="shared" si="21"/>
        <v>42900</v>
      </c>
      <c r="D119" s="68"/>
      <c r="E119" s="68"/>
      <c r="F119" s="64">
        <f t="shared" si="17"/>
        <v>0</v>
      </c>
      <c r="G119" s="68"/>
      <c r="H119" s="68"/>
      <c r="I119" s="64">
        <f t="shared" si="18"/>
        <v>0</v>
      </c>
      <c r="J119" s="68"/>
      <c r="K119" s="68"/>
      <c r="L119" s="64">
        <f t="shared" si="19"/>
        <v>0</v>
      </c>
      <c r="M119" s="66"/>
      <c r="N119" s="65">
        <f t="shared" si="20"/>
        <v>145</v>
      </c>
      <c r="O119" s="65">
        <f t="shared" si="15"/>
        <v>0</v>
      </c>
      <c r="P119" s="65" t="str">
        <f>IF(B120&lt;&gt;B119,SUMIF($B$6:B119,B119,$O$6:O119),"")</f>
        <v/>
      </c>
    </row>
    <row r="120" spans="1:16" x14ac:dyDescent="0.3">
      <c r="A120" s="61">
        <v>42901</v>
      </c>
      <c r="B120" s="62">
        <f t="shared" si="16"/>
        <v>24</v>
      </c>
      <c r="C120" s="63">
        <f t="shared" si="21"/>
        <v>42901</v>
      </c>
      <c r="D120" s="68"/>
      <c r="E120" s="68"/>
      <c r="F120" s="64">
        <f t="shared" si="17"/>
        <v>0</v>
      </c>
      <c r="G120" s="68"/>
      <c r="H120" s="68"/>
      <c r="I120" s="64">
        <f t="shared" si="18"/>
        <v>0</v>
      </c>
      <c r="J120" s="68"/>
      <c r="K120" s="68"/>
      <c r="L120" s="64">
        <f t="shared" si="19"/>
        <v>0</v>
      </c>
      <c r="M120" s="66"/>
      <c r="N120" s="65">
        <f t="shared" si="20"/>
        <v>145</v>
      </c>
      <c r="O120" s="65">
        <f t="shared" si="15"/>
        <v>0</v>
      </c>
      <c r="P120" s="65" t="str">
        <f>IF(B121&lt;&gt;B120,SUMIF($B$6:B120,B120,$O$6:O120),"")</f>
        <v/>
      </c>
    </row>
    <row r="121" spans="1:16" x14ac:dyDescent="0.3">
      <c r="A121" s="61">
        <v>42902</v>
      </c>
      <c r="B121" s="62">
        <f t="shared" si="16"/>
        <v>24</v>
      </c>
      <c r="C121" s="63">
        <f t="shared" si="21"/>
        <v>42902</v>
      </c>
      <c r="D121" s="68"/>
      <c r="E121" s="68"/>
      <c r="F121" s="64">
        <f t="shared" si="17"/>
        <v>0</v>
      </c>
      <c r="G121" s="68"/>
      <c r="H121" s="68"/>
      <c r="I121" s="64">
        <f t="shared" si="18"/>
        <v>0</v>
      </c>
      <c r="J121" s="68"/>
      <c r="K121" s="68"/>
      <c r="L121" s="64">
        <f t="shared" si="19"/>
        <v>0</v>
      </c>
      <c r="M121" s="66"/>
      <c r="N121" s="65">
        <f t="shared" si="20"/>
        <v>145</v>
      </c>
      <c r="O121" s="65">
        <f t="shared" si="15"/>
        <v>0</v>
      </c>
      <c r="P121" s="65" t="str">
        <f>IF(B122&lt;&gt;B121,SUMIF($B$6:B121,B121,$O$6:O121),"")</f>
        <v/>
      </c>
    </row>
    <row r="122" spans="1:16" x14ac:dyDescent="0.3">
      <c r="A122" s="61">
        <v>42903</v>
      </c>
      <c r="B122" s="62">
        <f t="shared" si="16"/>
        <v>24</v>
      </c>
      <c r="C122" s="63">
        <f t="shared" si="21"/>
        <v>42903</v>
      </c>
      <c r="D122" s="68"/>
      <c r="E122" s="68"/>
      <c r="F122" s="64">
        <f t="shared" si="17"/>
        <v>0</v>
      </c>
      <c r="G122" s="68"/>
      <c r="H122" s="68"/>
      <c r="I122" s="64">
        <f t="shared" si="18"/>
        <v>0</v>
      </c>
      <c r="J122" s="68"/>
      <c r="K122" s="68"/>
      <c r="L122" s="64">
        <f t="shared" si="19"/>
        <v>0</v>
      </c>
      <c r="M122" s="66"/>
      <c r="N122" s="65">
        <f t="shared" si="20"/>
        <v>145</v>
      </c>
      <c r="O122" s="65">
        <f t="shared" si="15"/>
        <v>0</v>
      </c>
      <c r="P122" s="65" t="str">
        <f>IF(B123&lt;&gt;B122,SUMIF($B$6:B122,B122,$O$6:O122),"")</f>
        <v/>
      </c>
    </row>
    <row r="123" spans="1:16" x14ac:dyDescent="0.3">
      <c r="A123" s="61">
        <v>42904</v>
      </c>
      <c r="B123" s="62">
        <f t="shared" si="16"/>
        <v>24</v>
      </c>
      <c r="C123" s="63">
        <f t="shared" si="21"/>
        <v>42904</v>
      </c>
      <c r="D123" s="68"/>
      <c r="E123" s="68"/>
      <c r="F123" s="64">
        <f t="shared" si="17"/>
        <v>0</v>
      </c>
      <c r="G123" s="68"/>
      <c r="H123" s="68"/>
      <c r="I123" s="64">
        <f t="shared" si="18"/>
        <v>0</v>
      </c>
      <c r="J123" s="68"/>
      <c r="K123" s="68"/>
      <c r="L123" s="64">
        <f t="shared" si="19"/>
        <v>0</v>
      </c>
      <c r="M123" s="66"/>
      <c r="N123" s="65">
        <f t="shared" si="20"/>
        <v>145</v>
      </c>
      <c r="O123" s="65">
        <f t="shared" si="15"/>
        <v>0</v>
      </c>
      <c r="P123" s="65">
        <f>IF(B124&lt;&gt;B123,SUMIF($B$6:B123,B123,$O$6:O123),"")</f>
        <v>0</v>
      </c>
    </row>
    <row r="124" spans="1:16" x14ac:dyDescent="0.3">
      <c r="A124" s="61">
        <v>42905</v>
      </c>
      <c r="B124" s="62">
        <f t="shared" si="16"/>
        <v>25</v>
      </c>
      <c r="C124" s="63">
        <f t="shared" si="21"/>
        <v>42905</v>
      </c>
      <c r="D124" s="68"/>
      <c r="E124" s="68"/>
      <c r="F124" s="64">
        <f t="shared" si="17"/>
        <v>0</v>
      </c>
      <c r="G124" s="68"/>
      <c r="H124" s="68"/>
      <c r="I124" s="64">
        <f t="shared" si="18"/>
        <v>0</v>
      </c>
      <c r="J124" s="68"/>
      <c r="K124" s="68"/>
      <c r="L124" s="64">
        <f t="shared" si="19"/>
        <v>0</v>
      </c>
      <c r="M124" s="66"/>
      <c r="N124" s="65">
        <f t="shared" si="20"/>
        <v>145</v>
      </c>
      <c r="O124" s="65">
        <f t="shared" si="15"/>
        <v>0</v>
      </c>
      <c r="P124" s="65" t="str">
        <f>IF(B125&lt;&gt;B124,SUMIF($B$6:B124,B124,$O$6:O124),"")</f>
        <v/>
      </c>
    </row>
    <row r="125" spans="1:16" x14ac:dyDescent="0.3">
      <c r="A125" s="61">
        <v>42906</v>
      </c>
      <c r="B125" s="62">
        <f t="shared" si="16"/>
        <v>25</v>
      </c>
      <c r="C125" s="63">
        <f t="shared" si="21"/>
        <v>42906</v>
      </c>
      <c r="D125" s="68"/>
      <c r="E125" s="68"/>
      <c r="F125" s="64">
        <f t="shared" si="17"/>
        <v>0</v>
      </c>
      <c r="G125" s="68"/>
      <c r="H125" s="68"/>
      <c r="I125" s="64">
        <f t="shared" si="18"/>
        <v>0</v>
      </c>
      <c r="J125" s="68"/>
      <c r="K125" s="68"/>
      <c r="L125" s="64">
        <f t="shared" si="19"/>
        <v>0</v>
      </c>
      <c r="M125" s="66"/>
      <c r="N125" s="65">
        <f t="shared" si="20"/>
        <v>145</v>
      </c>
      <c r="O125" s="65">
        <f t="shared" si="15"/>
        <v>0</v>
      </c>
      <c r="P125" s="65" t="str">
        <f>IF(B126&lt;&gt;B125,SUMIF($B$6:B125,B125,$O$6:O125),"")</f>
        <v/>
      </c>
    </row>
    <row r="126" spans="1:16" x14ac:dyDescent="0.3">
      <c r="A126" s="61">
        <v>42907</v>
      </c>
      <c r="B126" s="62">
        <f t="shared" si="16"/>
        <v>25</v>
      </c>
      <c r="C126" s="63">
        <f t="shared" si="21"/>
        <v>42907</v>
      </c>
      <c r="D126" s="68"/>
      <c r="E126" s="68"/>
      <c r="F126" s="64">
        <f t="shared" si="17"/>
        <v>0</v>
      </c>
      <c r="G126" s="68"/>
      <c r="H126" s="68"/>
      <c r="I126" s="64">
        <f t="shared" si="18"/>
        <v>0</v>
      </c>
      <c r="J126" s="68"/>
      <c r="K126" s="68"/>
      <c r="L126" s="64">
        <f t="shared" si="19"/>
        <v>0</v>
      </c>
      <c r="M126" s="66"/>
      <c r="N126" s="65">
        <f t="shared" si="20"/>
        <v>145</v>
      </c>
      <c r="O126" s="65">
        <f t="shared" si="15"/>
        <v>0</v>
      </c>
      <c r="P126" s="65" t="str">
        <f>IF(B127&lt;&gt;B126,SUMIF($B$6:B126,B126,$O$6:O126),"")</f>
        <v/>
      </c>
    </row>
    <row r="127" spans="1:16" x14ac:dyDescent="0.3">
      <c r="A127" s="61">
        <v>42908</v>
      </c>
      <c r="B127" s="62">
        <f t="shared" si="16"/>
        <v>25</v>
      </c>
      <c r="C127" s="63">
        <f t="shared" si="21"/>
        <v>42908</v>
      </c>
      <c r="D127" s="68"/>
      <c r="E127" s="68"/>
      <c r="F127" s="64">
        <f t="shared" si="17"/>
        <v>0</v>
      </c>
      <c r="G127" s="68"/>
      <c r="H127" s="68"/>
      <c r="I127" s="64">
        <f t="shared" si="18"/>
        <v>0</v>
      </c>
      <c r="J127" s="68"/>
      <c r="K127" s="68"/>
      <c r="L127" s="64">
        <f t="shared" si="19"/>
        <v>0</v>
      </c>
      <c r="M127" s="66"/>
      <c r="N127" s="65">
        <f t="shared" si="20"/>
        <v>145</v>
      </c>
      <c r="O127" s="65">
        <f t="shared" si="15"/>
        <v>0</v>
      </c>
      <c r="P127" s="65" t="str">
        <f>IF(B128&lt;&gt;B127,SUMIF($B$6:B127,B127,$O$6:O127),"")</f>
        <v/>
      </c>
    </row>
    <row r="128" spans="1:16" x14ac:dyDescent="0.3">
      <c r="A128" s="61">
        <v>42909</v>
      </c>
      <c r="B128" s="62">
        <f t="shared" si="16"/>
        <v>25</v>
      </c>
      <c r="C128" s="63">
        <f t="shared" si="21"/>
        <v>42909</v>
      </c>
      <c r="D128" s="68"/>
      <c r="E128" s="68"/>
      <c r="F128" s="64">
        <f t="shared" si="17"/>
        <v>0</v>
      </c>
      <c r="G128" s="68"/>
      <c r="H128" s="68"/>
      <c r="I128" s="64">
        <f t="shared" si="18"/>
        <v>0</v>
      </c>
      <c r="J128" s="68"/>
      <c r="K128" s="68"/>
      <c r="L128" s="64">
        <f t="shared" si="19"/>
        <v>0</v>
      </c>
      <c r="M128" s="66"/>
      <c r="N128" s="65">
        <f t="shared" si="20"/>
        <v>145</v>
      </c>
      <c r="O128" s="65">
        <f t="shared" si="15"/>
        <v>0</v>
      </c>
      <c r="P128" s="65" t="str">
        <f>IF(B129&lt;&gt;B128,SUMIF($B$6:B128,B128,$O$6:O128),"")</f>
        <v/>
      </c>
    </row>
    <row r="129" spans="1:16" x14ac:dyDescent="0.3">
      <c r="A129" s="61">
        <v>42910</v>
      </c>
      <c r="B129" s="62">
        <f t="shared" si="16"/>
        <v>25</v>
      </c>
      <c r="C129" s="63">
        <f t="shared" si="21"/>
        <v>42910</v>
      </c>
      <c r="D129" s="68"/>
      <c r="E129" s="68"/>
      <c r="F129" s="64">
        <f t="shared" si="17"/>
        <v>0</v>
      </c>
      <c r="G129" s="68"/>
      <c r="H129" s="68"/>
      <c r="I129" s="64">
        <f t="shared" si="18"/>
        <v>0</v>
      </c>
      <c r="J129" s="68"/>
      <c r="K129" s="68"/>
      <c r="L129" s="64">
        <f t="shared" si="19"/>
        <v>0</v>
      </c>
      <c r="M129" s="66"/>
      <c r="N129" s="65">
        <f t="shared" si="20"/>
        <v>145</v>
      </c>
      <c r="O129" s="65">
        <f t="shared" si="15"/>
        <v>0</v>
      </c>
      <c r="P129" s="65" t="str">
        <f>IF(B130&lt;&gt;B129,SUMIF($B$6:B129,B129,$O$6:O129),"")</f>
        <v/>
      </c>
    </row>
    <row r="130" spans="1:16" x14ac:dyDescent="0.3">
      <c r="A130" s="61">
        <v>42911</v>
      </c>
      <c r="B130" s="62">
        <f t="shared" si="16"/>
        <v>25</v>
      </c>
      <c r="C130" s="63">
        <f t="shared" si="21"/>
        <v>42911</v>
      </c>
      <c r="D130" s="68"/>
      <c r="E130" s="68"/>
      <c r="F130" s="64">
        <f t="shared" si="17"/>
        <v>0</v>
      </c>
      <c r="G130" s="68"/>
      <c r="H130" s="68"/>
      <c r="I130" s="64">
        <f t="shared" si="18"/>
        <v>0</v>
      </c>
      <c r="J130" s="68"/>
      <c r="K130" s="68"/>
      <c r="L130" s="64">
        <f t="shared" si="19"/>
        <v>0</v>
      </c>
      <c r="M130" s="66"/>
      <c r="N130" s="65">
        <f t="shared" si="20"/>
        <v>145</v>
      </c>
      <c r="O130" s="65">
        <f t="shared" si="15"/>
        <v>0</v>
      </c>
      <c r="P130" s="65">
        <f>IF(B131&lt;&gt;B130,SUMIF($B$6:B130,B130,$O$6:O130),"")</f>
        <v>0</v>
      </c>
    </row>
    <row r="131" spans="1:16" x14ac:dyDescent="0.3">
      <c r="A131" s="61">
        <v>42912</v>
      </c>
      <c r="B131" s="62">
        <f t="shared" si="16"/>
        <v>26</v>
      </c>
      <c r="C131" s="63">
        <f t="shared" si="21"/>
        <v>42912</v>
      </c>
      <c r="D131" s="68"/>
      <c r="E131" s="68"/>
      <c r="F131" s="64">
        <f t="shared" si="17"/>
        <v>0</v>
      </c>
      <c r="G131" s="68"/>
      <c r="H131" s="68"/>
      <c r="I131" s="64">
        <f t="shared" si="18"/>
        <v>0</v>
      </c>
      <c r="J131" s="68"/>
      <c r="K131" s="68"/>
      <c r="L131" s="64">
        <f t="shared" si="19"/>
        <v>0</v>
      </c>
      <c r="M131" s="66"/>
      <c r="N131" s="65">
        <f t="shared" si="20"/>
        <v>145</v>
      </c>
      <c r="O131" s="65">
        <f t="shared" si="15"/>
        <v>0</v>
      </c>
      <c r="P131" s="65" t="str">
        <f>IF(B132&lt;&gt;B131,SUMIF($B$6:B131,B131,$O$6:O131),"")</f>
        <v/>
      </c>
    </row>
    <row r="132" spans="1:16" x14ac:dyDescent="0.3">
      <c r="A132" s="61">
        <v>42913</v>
      </c>
      <c r="B132" s="62">
        <f t="shared" si="16"/>
        <v>26</v>
      </c>
      <c r="C132" s="63">
        <f t="shared" si="21"/>
        <v>42913</v>
      </c>
      <c r="D132" s="68"/>
      <c r="E132" s="68"/>
      <c r="F132" s="64">
        <f t="shared" si="17"/>
        <v>0</v>
      </c>
      <c r="G132" s="68"/>
      <c r="H132" s="68"/>
      <c r="I132" s="64">
        <f t="shared" si="18"/>
        <v>0</v>
      </c>
      <c r="J132" s="68"/>
      <c r="K132" s="68"/>
      <c r="L132" s="64">
        <f t="shared" si="19"/>
        <v>0</v>
      </c>
      <c r="M132" s="66"/>
      <c r="N132" s="65">
        <f t="shared" si="20"/>
        <v>145</v>
      </c>
      <c r="O132" s="65">
        <f t="shared" si="15"/>
        <v>0</v>
      </c>
      <c r="P132" s="65" t="str">
        <f>IF(B133&lt;&gt;B132,SUMIF($B$6:B132,B132,$O$6:O132),"")</f>
        <v/>
      </c>
    </row>
    <row r="133" spans="1:16" x14ac:dyDescent="0.3">
      <c r="A133" s="61">
        <v>42914</v>
      </c>
      <c r="B133" s="62">
        <f t="shared" si="16"/>
        <v>26</v>
      </c>
      <c r="C133" s="63">
        <f t="shared" si="21"/>
        <v>42914</v>
      </c>
      <c r="D133" s="68"/>
      <c r="E133" s="68"/>
      <c r="F133" s="64">
        <f t="shared" si="17"/>
        <v>0</v>
      </c>
      <c r="G133" s="68"/>
      <c r="H133" s="68"/>
      <c r="I133" s="64">
        <f t="shared" si="18"/>
        <v>0</v>
      </c>
      <c r="J133" s="68"/>
      <c r="K133" s="68"/>
      <c r="L133" s="64">
        <f t="shared" si="19"/>
        <v>0</v>
      </c>
      <c r="M133" s="66"/>
      <c r="N133" s="65">
        <f t="shared" si="20"/>
        <v>145</v>
      </c>
      <c r="O133" s="65">
        <f t="shared" si="15"/>
        <v>0</v>
      </c>
      <c r="P133" s="65" t="str">
        <f>IF(B134&lt;&gt;B133,SUMIF($B$6:B133,B133,$O$6:O133),"")</f>
        <v/>
      </c>
    </row>
    <row r="134" spans="1:16" x14ac:dyDescent="0.3">
      <c r="A134" s="61">
        <v>42915</v>
      </c>
      <c r="B134" s="62">
        <f t="shared" si="16"/>
        <v>26</v>
      </c>
      <c r="C134" s="63">
        <f t="shared" si="21"/>
        <v>42915</v>
      </c>
      <c r="D134" s="68"/>
      <c r="E134" s="68"/>
      <c r="F134" s="64">
        <f t="shared" si="17"/>
        <v>0</v>
      </c>
      <c r="G134" s="68"/>
      <c r="H134" s="68"/>
      <c r="I134" s="64">
        <f t="shared" si="18"/>
        <v>0</v>
      </c>
      <c r="J134" s="68"/>
      <c r="K134" s="68"/>
      <c r="L134" s="64">
        <f t="shared" si="19"/>
        <v>0</v>
      </c>
      <c r="M134" s="66"/>
      <c r="N134" s="65">
        <f t="shared" si="20"/>
        <v>145</v>
      </c>
      <c r="O134" s="65">
        <f t="shared" si="15"/>
        <v>0</v>
      </c>
      <c r="P134" s="65" t="str">
        <f>IF(B135&lt;&gt;B134,SUMIF($B$6:B134,B134,$O$6:O134),"")</f>
        <v/>
      </c>
    </row>
    <row r="135" spans="1:16" x14ac:dyDescent="0.3">
      <c r="A135" s="61">
        <v>42916</v>
      </c>
      <c r="B135" s="62">
        <f t="shared" si="16"/>
        <v>26</v>
      </c>
      <c r="C135" s="63">
        <f t="shared" si="21"/>
        <v>42916</v>
      </c>
      <c r="D135" s="68"/>
      <c r="E135" s="68"/>
      <c r="F135" s="64">
        <f t="shared" si="17"/>
        <v>0</v>
      </c>
      <c r="G135" s="68"/>
      <c r="H135" s="68"/>
      <c r="I135" s="64">
        <f t="shared" si="18"/>
        <v>0</v>
      </c>
      <c r="J135" s="68"/>
      <c r="K135" s="68"/>
      <c r="L135" s="64">
        <f t="shared" si="19"/>
        <v>0</v>
      </c>
      <c r="M135" s="66"/>
      <c r="N135" s="65">
        <f t="shared" si="20"/>
        <v>145</v>
      </c>
      <c r="O135" s="65">
        <f t="shared" si="15"/>
        <v>0</v>
      </c>
      <c r="P135" s="65" t="str">
        <f>IF(B136&lt;&gt;B135,SUMIF($B$6:B135,B135,$O$6:O135),"")</f>
        <v/>
      </c>
    </row>
    <row r="136" spans="1:16" x14ac:dyDescent="0.3">
      <c r="A136" s="61">
        <v>42917</v>
      </c>
      <c r="B136" s="62">
        <f t="shared" si="16"/>
        <v>26</v>
      </c>
      <c r="C136" s="63">
        <f t="shared" si="21"/>
        <v>42917</v>
      </c>
      <c r="D136" s="68"/>
      <c r="E136" s="68"/>
      <c r="F136" s="64">
        <f t="shared" si="17"/>
        <v>0</v>
      </c>
      <c r="G136" s="68"/>
      <c r="H136" s="68"/>
      <c r="I136" s="64">
        <f t="shared" si="18"/>
        <v>0</v>
      </c>
      <c r="J136" s="68"/>
      <c r="K136" s="68"/>
      <c r="L136" s="64">
        <f t="shared" si="19"/>
        <v>0</v>
      </c>
      <c r="M136" s="66"/>
      <c r="N136" s="65">
        <f t="shared" si="20"/>
        <v>145</v>
      </c>
      <c r="O136" s="65">
        <f t="shared" ref="O136:O199" si="22">N(M136*24)*N136</f>
        <v>0</v>
      </c>
      <c r="P136" s="65" t="str">
        <f>IF(B137&lt;&gt;B136,SUMIF($B$6:B136,B136,$O$6:O136),"")</f>
        <v/>
      </c>
    </row>
    <row r="137" spans="1:16" x14ac:dyDescent="0.3">
      <c r="A137" s="61">
        <v>42918</v>
      </c>
      <c r="B137" s="62">
        <f t="shared" si="16"/>
        <v>26</v>
      </c>
      <c r="C137" s="63">
        <f t="shared" si="21"/>
        <v>42918</v>
      </c>
      <c r="D137" s="68"/>
      <c r="E137" s="68"/>
      <c r="F137" s="64">
        <f t="shared" si="17"/>
        <v>0</v>
      </c>
      <c r="G137" s="68"/>
      <c r="H137" s="68"/>
      <c r="I137" s="64">
        <f t="shared" si="18"/>
        <v>0</v>
      </c>
      <c r="J137" s="68"/>
      <c r="K137" s="68"/>
      <c r="L137" s="64">
        <f t="shared" si="19"/>
        <v>0</v>
      </c>
      <c r="M137" s="66"/>
      <c r="N137" s="65">
        <f t="shared" si="20"/>
        <v>145</v>
      </c>
      <c r="O137" s="65">
        <f t="shared" si="22"/>
        <v>0</v>
      </c>
      <c r="P137" s="65">
        <f>IF(B138&lt;&gt;B137,SUMIF($B$6:B137,B137,$O$6:O137),"")</f>
        <v>0</v>
      </c>
    </row>
    <row r="138" spans="1:16" x14ac:dyDescent="0.3">
      <c r="A138" s="61">
        <v>42919</v>
      </c>
      <c r="B138" s="62">
        <f t="shared" si="16"/>
        <v>27</v>
      </c>
      <c r="C138" s="63">
        <f t="shared" si="21"/>
        <v>42919</v>
      </c>
      <c r="D138" s="68"/>
      <c r="E138" s="68"/>
      <c r="F138" s="64">
        <f t="shared" si="17"/>
        <v>0</v>
      </c>
      <c r="G138" s="68"/>
      <c r="H138" s="68"/>
      <c r="I138" s="64">
        <f t="shared" si="18"/>
        <v>0</v>
      </c>
      <c r="J138" s="68"/>
      <c r="K138" s="68"/>
      <c r="L138" s="64">
        <f t="shared" si="19"/>
        <v>0</v>
      </c>
      <c r="M138" s="66"/>
      <c r="N138" s="65">
        <f t="shared" si="20"/>
        <v>145</v>
      </c>
      <c r="O138" s="65">
        <f t="shared" si="22"/>
        <v>0</v>
      </c>
      <c r="P138" s="65" t="str">
        <f>IF(B139&lt;&gt;B138,SUMIF($B$6:B138,B138,$O$6:O138),"")</f>
        <v/>
      </c>
    </row>
    <row r="139" spans="1:16" x14ac:dyDescent="0.3">
      <c r="A139" s="61">
        <v>42920</v>
      </c>
      <c r="B139" s="62">
        <f t="shared" si="16"/>
        <v>27</v>
      </c>
      <c r="C139" s="63">
        <f t="shared" si="21"/>
        <v>42920</v>
      </c>
      <c r="D139" s="68"/>
      <c r="E139" s="68"/>
      <c r="F139" s="64">
        <f t="shared" si="17"/>
        <v>0</v>
      </c>
      <c r="G139" s="68"/>
      <c r="H139" s="68"/>
      <c r="I139" s="64">
        <f t="shared" si="18"/>
        <v>0</v>
      </c>
      <c r="J139" s="68"/>
      <c r="K139" s="68"/>
      <c r="L139" s="64">
        <f t="shared" si="19"/>
        <v>0</v>
      </c>
      <c r="M139" s="66"/>
      <c r="N139" s="65">
        <f t="shared" si="20"/>
        <v>145</v>
      </c>
      <c r="O139" s="65">
        <f t="shared" si="22"/>
        <v>0</v>
      </c>
      <c r="P139" s="65" t="str">
        <f>IF(B140&lt;&gt;B139,SUMIF($B$6:B139,B139,$O$6:O139),"")</f>
        <v/>
      </c>
    </row>
    <row r="140" spans="1:16" x14ac:dyDescent="0.3">
      <c r="A140" s="61">
        <v>42921</v>
      </c>
      <c r="B140" s="62">
        <f t="shared" si="16"/>
        <v>27</v>
      </c>
      <c r="C140" s="63">
        <f t="shared" si="21"/>
        <v>42921</v>
      </c>
      <c r="D140" s="68"/>
      <c r="E140" s="68"/>
      <c r="F140" s="64">
        <f t="shared" si="17"/>
        <v>0</v>
      </c>
      <c r="G140" s="68"/>
      <c r="H140" s="68"/>
      <c r="I140" s="64">
        <f t="shared" si="18"/>
        <v>0</v>
      </c>
      <c r="J140" s="68"/>
      <c r="K140" s="68"/>
      <c r="L140" s="64">
        <f t="shared" si="19"/>
        <v>0</v>
      </c>
      <c r="M140" s="66"/>
      <c r="N140" s="65">
        <f t="shared" si="20"/>
        <v>145</v>
      </c>
      <c r="O140" s="65">
        <f t="shared" si="22"/>
        <v>0</v>
      </c>
      <c r="P140" s="65" t="str">
        <f>IF(B141&lt;&gt;B140,SUMIF($B$6:B140,B140,$O$6:O140),"")</f>
        <v/>
      </c>
    </row>
    <row r="141" spans="1:16" x14ac:dyDescent="0.3">
      <c r="A141" s="61">
        <v>42922</v>
      </c>
      <c r="B141" s="62">
        <f t="shared" si="16"/>
        <v>27</v>
      </c>
      <c r="C141" s="63">
        <f t="shared" si="21"/>
        <v>42922</v>
      </c>
      <c r="D141" s="68"/>
      <c r="E141" s="68"/>
      <c r="F141" s="64">
        <f t="shared" si="17"/>
        <v>0</v>
      </c>
      <c r="G141" s="68"/>
      <c r="H141" s="68"/>
      <c r="I141" s="64">
        <f t="shared" si="18"/>
        <v>0</v>
      </c>
      <c r="J141" s="68"/>
      <c r="K141" s="68"/>
      <c r="L141" s="64">
        <f t="shared" si="19"/>
        <v>0</v>
      </c>
      <c r="M141" s="66"/>
      <c r="N141" s="65">
        <f t="shared" si="20"/>
        <v>145</v>
      </c>
      <c r="O141" s="65">
        <f t="shared" si="22"/>
        <v>0</v>
      </c>
      <c r="P141" s="65" t="str">
        <f>IF(B142&lt;&gt;B141,SUMIF($B$6:B141,B141,$O$6:O141),"")</f>
        <v/>
      </c>
    </row>
    <row r="142" spans="1:16" x14ac:dyDescent="0.3">
      <c r="A142" s="61">
        <v>42923</v>
      </c>
      <c r="B142" s="62">
        <f t="shared" si="16"/>
        <v>27</v>
      </c>
      <c r="C142" s="63">
        <f t="shared" si="21"/>
        <v>42923</v>
      </c>
      <c r="D142" s="68"/>
      <c r="E142" s="68"/>
      <c r="F142" s="64">
        <f t="shared" si="17"/>
        <v>0</v>
      </c>
      <c r="G142" s="68"/>
      <c r="H142" s="68"/>
      <c r="I142" s="64">
        <f t="shared" si="18"/>
        <v>0</v>
      </c>
      <c r="J142" s="68"/>
      <c r="K142" s="68"/>
      <c r="L142" s="64">
        <f t="shared" si="19"/>
        <v>0</v>
      </c>
      <c r="M142" s="66"/>
      <c r="N142" s="65">
        <f t="shared" si="20"/>
        <v>145</v>
      </c>
      <c r="O142" s="65">
        <f t="shared" si="22"/>
        <v>0</v>
      </c>
      <c r="P142" s="65" t="str">
        <f>IF(B143&lt;&gt;B142,SUMIF($B$6:B142,B142,$O$6:O142),"")</f>
        <v/>
      </c>
    </row>
    <row r="143" spans="1:16" x14ac:dyDescent="0.3">
      <c r="A143" s="61">
        <v>42924</v>
      </c>
      <c r="B143" s="62">
        <f t="shared" ref="B143:B206" si="23">WEEKNUM(A143,21)</f>
        <v>27</v>
      </c>
      <c r="C143" s="63">
        <f t="shared" si="21"/>
        <v>42924</v>
      </c>
      <c r="D143" s="68"/>
      <c r="E143" s="68"/>
      <c r="F143" s="64">
        <f t="shared" ref="F143:F206" si="24">E143-D143</f>
        <v>0</v>
      </c>
      <c r="G143" s="68"/>
      <c r="H143" s="68"/>
      <c r="I143" s="64">
        <f t="shared" ref="I143:I206" si="25">H143-G143</f>
        <v>0</v>
      </c>
      <c r="J143" s="68"/>
      <c r="K143" s="68"/>
      <c r="L143" s="64">
        <f t="shared" ref="L143:L206" si="26">K143-J143</f>
        <v>0</v>
      </c>
      <c r="M143" s="66"/>
      <c r="N143" s="65">
        <f t="shared" ref="N143:N206" si="27">$N$2</f>
        <v>145</v>
      </c>
      <c r="O143" s="65">
        <f t="shared" si="22"/>
        <v>0</v>
      </c>
      <c r="P143" s="65" t="str">
        <f>IF(B144&lt;&gt;B143,SUMIF($B$6:B143,B143,$O$6:O143),"")</f>
        <v/>
      </c>
    </row>
    <row r="144" spans="1:16" x14ac:dyDescent="0.3">
      <c r="A144" s="61">
        <v>42925</v>
      </c>
      <c r="B144" s="62">
        <f t="shared" si="23"/>
        <v>27</v>
      </c>
      <c r="C144" s="63">
        <f t="shared" si="21"/>
        <v>42925</v>
      </c>
      <c r="D144" s="68"/>
      <c r="E144" s="68"/>
      <c r="F144" s="64">
        <f t="shared" si="24"/>
        <v>0</v>
      </c>
      <c r="G144" s="68"/>
      <c r="H144" s="68"/>
      <c r="I144" s="64">
        <f t="shared" si="25"/>
        <v>0</v>
      </c>
      <c r="J144" s="68"/>
      <c r="K144" s="68"/>
      <c r="L144" s="64">
        <f t="shared" si="26"/>
        <v>0</v>
      </c>
      <c r="M144" s="66"/>
      <c r="N144" s="65">
        <f t="shared" si="27"/>
        <v>145</v>
      </c>
      <c r="O144" s="65">
        <f t="shared" si="22"/>
        <v>0</v>
      </c>
      <c r="P144" s="65">
        <f>IF(B145&lt;&gt;B144,SUMIF($B$6:B144,B144,$O$6:O144),"")</f>
        <v>0</v>
      </c>
    </row>
    <row r="145" spans="1:16" x14ac:dyDescent="0.3">
      <c r="A145" s="61">
        <v>42926</v>
      </c>
      <c r="B145" s="62">
        <f t="shared" si="23"/>
        <v>28</v>
      </c>
      <c r="C145" s="63">
        <f t="shared" si="21"/>
        <v>42926</v>
      </c>
      <c r="D145" s="68"/>
      <c r="E145" s="68"/>
      <c r="F145" s="64">
        <f t="shared" si="24"/>
        <v>0</v>
      </c>
      <c r="G145" s="68"/>
      <c r="H145" s="68"/>
      <c r="I145" s="64">
        <f t="shared" si="25"/>
        <v>0</v>
      </c>
      <c r="J145" s="68"/>
      <c r="K145" s="68"/>
      <c r="L145" s="64">
        <f t="shared" si="26"/>
        <v>0</v>
      </c>
      <c r="M145" s="66"/>
      <c r="N145" s="65">
        <f t="shared" si="27"/>
        <v>145</v>
      </c>
      <c r="O145" s="65">
        <f t="shared" si="22"/>
        <v>0</v>
      </c>
      <c r="P145" s="65" t="str">
        <f>IF(B146&lt;&gt;B145,SUMIF($B$6:B145,B145,$O$6:O145),"")</f>
        <v/>
      </c>
    </row>
    <row r="146" spans="1:16" x14ac:dyDescent="0.3">
      <c r="A146" s="61">
        <v>42927</v>
      </c>
      <c r="B146" s="62">
        <f t="shared" si="23"/>
        <v>28</v>
      </c>
      <c r="C146" s="63">
        <f t="shared" si="21"/>
        <v>42927</v>
      </c>
      <c r="D146" s="68"/>
      <c r="E146" s="68"/>
      <c r="F146" s="64">
        <f t="shared" si="24"/>
        <v>0</v>
      </c>
      <c r="G146" s="68"/>
      <c r="H146" s="68"/>
      <c r="I146" s="64">
        <f t="shared" si="25"/>
        <v>0</v>
      </c>
      <c r="J146" s="68"/>
      <c r="K146" s="68"/>
      <c r="L146" s="64">
        <f t="shared" si="26"/>
        <v>0</v>
      </c>
      <c r="M146" s="66"/>
      <c r="N146" s="65">
        <f t="shared" si="27"/>
        <v>145</v>
      </c>
      <c r="O146" s="65">
        <f t="shared" si="22"/>
        <v>0</v>
      </c>
      <c r="P146" s="65" t="str">
        <f>IF(B147&lt;&gt;B146,SUMIF($B$6:B146,B146,$O$6:O146),"")</f>
        <v/>
      </c>
    </row>
    <row r="147" spans="1:16" x14ac:dyDescent="0.3">
      <c r="A147" s="61">
        <v>42928</v>
      </c>
      <c r="B147" s="62">
        <f t="shared" si="23"/>
        <v>28</v>
      </c>
      <c r="C147" s="63">
        <f t="shared" si="21"/>
        <v>42928</v>
      </c>
      <c r="D147" s="68"/>
      <c r="E147" s="68"/>
      <c r="F147" s="64">
        <f t="shared" si="24"/>
        <v>0</v>
      </c>
      <c r="G147" s="68"/>
      <c r="H147" s="68"/>
      <c r="I147" s="64">
        <f t="shared" si="25"/>
        <v>0</v>
      </c>
      <c r="J147" s="68"/>
      <c r="K147" s="68"/>
      <c r="L147" s="64">
        <f t="shared" si="26"/>
        <v>0</v>
      </c>
      <c r="M147" s="66"/>
      <c r="N147" s="65">
        <f t="shared" si="27"/>
        <v>145</v>
      </c>
      <c r="O147" s="65">
        <f t="shared" si="22"/>
        <v>0</v>
      </c>
      <c r="P147" s="65" t="str">
        <f>IF(B148&lt;&gt;B147,SUMIF($B$6:B147,B147,$O$6:O147),"")</f>
        <v/>
      </c>
    </row>
    <row r="148" spans="1:16" x14ac:dyDescent="0.3">
      <c r="A148" s="61">
        <v>42929</v>
      </c>
      <c r="B148" s="62">
        <f t="shared" si="23"/>
        <v>28</v>
      </c>
      <c r="C148" s="63">
        <f t="shared" si="21"/>
        <v>42929</v>
      </c>
      <c r="D148" s="68"/>
      <c r="E148" s="68"/>
      <c r="F148" s="64">
        <f t="shared" si="24"/>
        <v>0</v>
      </c>
      <c r="G148" s="68"/>
      <c r="H148" s="68"/>
      <c r="I148" s="64">
        <f t="shared" si="25"/>
        <v>0</v>
      </c>
      <c r="J148" s="68"/>
      <c r="K148" s="68"/>
      <c r="L148" s="64">
        <f t="shared" si="26"/>
        <v>0</v>
      </c>
      <c r="M148" s="66"/>
      <c r="N148" s="65">
        <f t="shared" si="27"/>
        <v>145</v>
      </c>
      <c r="O148" s="65">
        <f t="shared" si="22"/>
        <v>0</v>
      </c>
      <c r="P148" s="65" t="str">
        <f>IF(B149&lt;&gt;B148,SUMIF($B$6:B148,B148,$O$6:O148),"")</f>
        <v/>
      </c>
    </row>
    <row r="149" spans="1:16" x14ac:dyDescent="0.3">
      <c r="A149" s="61">
        <v>42930</v>
      </c>
      <c r="B149" s="62">
        <f t="shared" si="23"/>
        <v>28</v>
      </c>
      <c r="C149" s="63">
        <f t="shared" si="21"/>
        <v>42930</v>
      </c>
      <c r="D149" s="68"/>
      <c r="E149" s="68"/>
      <c r="F149" s="64">
        <f t="shared" si="24"/>
        <v>0</v>
      </c>
      <c r="G149" s="68"/>
      <c r="H149" s="68"/>
      <c r="I149" s="64">
        <f t="shared" si="25"/>
        <v>0</v>
      </c>
      <c r="J149" s="68"/>
      <c r="K149" s="68"/>
      <c r="L149" s="64">
        <f t="shared" si="26"/>
        <v>0</v>
      </c>
      <c r="M149" s="66"/>
      <c r="N149" s="65">
        <f t="shared" si="27"/>
        <v>145</v>
      </c>
      <c r="O149" s="65">
        <f t="shared" si="22"/>
        <v>0</v>
      </c>
      <c r="P149" s="65" t="str">
        <f>IF(B150&lt;&gt;B149,SUMIF($B$6:B149,B149,$O$6:O149),"")</f>
        <v/>
      </c>
    </row>
    <row r="150" spans="1:16" x14ac:dyDescent="0.3">
      <c r="A150" s="61">
        <v>42931</v>
      </c>
      <c r="B150" s="62">
        <f t="shared" si="23"/>
        <v>28</v>
      </c>
      <c r="C150" s="63">
        <f t="shared" si="21"/>
        <v>42931</v>
      </c>
      <c r="D150" s="68"/>
      <c r="E150" s="68"/>
      <c r="F150" s="64">
        <f t="shared" si="24"/>
        <v>0</v>
      </c>
      <c r="G150" s="68"/>
      <c r="H150" s="68"/>
      <c r="I150" s="64">
        <f t="shared" si="25"/>
        <v>0</v>
      </c>
      <c r="J150" s="68"/>
      <c r="K150" s="68"/>
      <c r="L150" s="64">
        <f t="shared" si="26"/>
        <v>0</v>
      </c>
      <c r="M150" s="66"/>
      <c r="N150" s="65">
        <f t="shared" si="27"/>
        <v>145</v>
      </c>
      <c r="O150" s="65">
        <f t="shared" si="22"/>
        <v>0</v>
      </c>
      <c r="P150" s="65" t="str">
        <f>IF(B151&lt;&gt;B150,SUMIF($B$6:B150,B150,$O$6:O150),"")</f>
        <v/>
      </c>
    </row>
    <row r="151" spans="1:16" x14ac:dyDescent="0.3">
      <c r="A151" s="61">
        <v>42932</v>
      </c>
      <c r="B151" s="62">
        <f t="shared" si="23"/>
        <v>28</v>
      </c>
      <c r="C151" s="63">
        <f t="shared" si="21"/>
        <v>42932</v>
      </c>
      <c r="D151" s="68"/>
      <c r="E151" s="68"/>
      <c r="F151" s="64">
        <f t="shared" si="24"/>
        <v>0</v>
      </c>
      <c r="G151" s="68"/>
      <c r="H151" s="68"/>
      <c r="I151" s="64">
        <f t="shared" si="25"/>
        <v>0</v>
      </c>
      <c r="J151" s="68"/>
      <c r="K151" s="68"/>
      <c r="L151" s="64">
        <f t="shared" si="26"/>
        <v>0</v>
      </c>
      <c r="M151" s="66"/>
      <c r="N151" s="65">
        <f t="shared" si="27"/>
        <v>145</v>
      </c>
      <c r="O151" s="65">
        <f t="shared" si="22"/>
        <v>0</v>
      </c>
      <c r="P151" s="65">
        <f>IF(B152&lt;&gt;B151,SUMIF($B$6:B151,B151,$O$6:O151),"")</f>
        <v>0</v>
      </c>
    </row>
    <row r="152" spans="1:16" x14ac:dyDescent="0.3">
      <c r="A152" s="61">
        <v>42933</v>
      </c>
      <c r="B152" s="62">
        <f t="shared" si="23"/>
        <v>29</v>
      </c>
      <c r="C152" s="63">
        <f t="shared" si="21"/>
        <v>42933</v>
      </c>
      <c r="D152" s="68"/>
      <c r="E152" s="68"/>
      <c r="F152" s="64">
        <f t="shared" si="24"/>
        <v>0</v>
      </c>
      <c r="G152" s="68"/>
      <c r="H152" s="68"/>
      <c r="I152" s="64">
        <f t="shared" si="25"/>
        <v>0</v>
      </c>
      <c r="J152" s="68"/>
      <c r="K152" s="68"/>
      <c r="L152" s="64">
        <f t="shared" si="26"/>
        <v>0</v>
      </c>
      <c r="M152" s="66"/>
      <c r="N152" s="65">
        <f t="shared" si="27"/>
        <v>145</v>
      </c>
      <c r="O152" s="65">
        <f t="shared" si="22"/>
        <v>0</v>
      </c>
      <c r="P152" s="65" t="str">
        <f>IF(B153&lt;&gt;B152,SUMIF($B$6:B152,B152,$O$6:O152),"")</f>
        <v/>
      </c>
    </row>
    <row r="153" spans="1:16" x14ac:dyDescent="0.3">
      <c r="A153" s="61">
        <v>42934</v>
      </c>
      <c r="B153" s="62">
        <f t="shared" si="23"/>
        <v>29</v>
      </c>
      <c r="C153" s="63">
        <f t="shared" si="21"/>
        <v>42934</v>
      </c>
      <c r="D153" s="68"/>
      <c r="E153" s="68"/>
      <c r="F153" s="64">
        <f t="shared" si="24"/>
        <v>0</v>
      </c>
      <c r="G153" s="68"/>
      <c r="H153" s="68"/>
      <c r="I153" s="64">
        <f t="shared" si="25"/>
        <v>0</v>
      </c>
      <c r="J153" s="68"/>
      <c r="K153" s="68"/>
      <c r="L153" s="64">
        <f t="shared" si="26"/>
        <v>0</v>
      </c>
      <c r="M153" s="66"/>
      <c r="N153" s="65">
        <f t="shared" si="27"/>
        <v>145</v>
      </c>
      <c r="O153" s="65">
        <f t="shared" si="22"/>
        <v>0</v>
      </c>
      <c r="P153" s="65" t="str">
        <f>IF(B154&lt;&gt;B153,SUMIF($B$6:B153,B153,$O$6:O153),"")</f>
        <v/>
      </c>
    </row>
    <row r="154" spans="1:16" x14ac:dyDescent="0.3">
      <c r="A154" s="61">
        <v>42935</v>
      </c>
      <c r="B154" s="62">
        <f t="shared" si="23"/>
        <v>29</v>
      </c>
      <c r="C154" s="63">
        <f t="shared" si="21"/>
        <v>42935</v>
      </c>
      <c r="D154" s="68"/>
      <c r="E154" s="68"/>
      <c r="F154" s="64">
        <f t="shared" si="24"/>
        <v>0</v>
      </c>
      <c r="G154" s="68"/>
      <c r="H154" s="68"/>
      <c r="I154" s="64">
        <f t="shared" si="25"/>
        <v>0</v>
      </c>
      <c r="J154" s="68"/>
      <c r="K154" s="68"/>
      <c r="L154" s="64">
        <f t="shared" si="26"/>
        <v>0</v>
      </c>
      <c r="M154" s="66"/>
      <c r="N154" s="65">
        <f t="shared" si="27"/>
        <v>145</v>
      </c>
      <c r="O154" s="65">
        <f t="shared" si="22"/>
        <v>0</v>
      </c>
      <c r="P154" s="65" t="str">
        <f>IF(B155&lt;&gt;B154,SUMIF($B$6:B154,B154,$O$6:O154),"")</f>
        <v/>
      </c>
    </row>
    <row r="155" spans="1:16" x14ac:dyDescent="0.3">
      <c r="A155" s="61">
        <v>42936</v>
      </c>
      <c r="B155" s="62">
        <f t="shared" si="23"/>
        <v>29</v>
      </c>
      <c r="C155" s="63">
        <f t="shared" si="21"/>
        <v>42936</v>
      </c>
      <c r="D155" s="68"/>
      <c r="E155" s="68"/>
      <c r="F155" s="64">
        <f t="shared" si="24"/>
        <v>0</v>
      </c>
      <c r="G155" s="68"/>
      <c r="H155" s="68"/>
      <c r="I155" s="64">
        <f t="shared" si="25"/>
        <v>0</v>
      </c>
      <c r="J155" s="68"/>
      <c r="K155" s="68"/>
      <c r="L155" s="64">
        <f t="shared" si="26"/>
        <v>0</v>
      </c>
      <c r="M155" s="66"/>
      <c r="N155" s="65">
        <f t="shared" si="27"/>
        <v>145</v>
      </c>
      <c r="O155" s="65">
        <f t="shared" si="22"/>
        <v>0</v>
      </c>
      <c r="P155" s="65" t="str">
        <f>IF(B156&lt;&gt;B155,SUMIF($B$6:B155,B155,$O$6:O155),"")</f>
        <v/>
      </c>
    </row>
    <row r="156" spans="1:16" x14ac:dyDescent="0.3">
      <c r="A156" s="61">
        <v>42937</v>
      </c>
      <c r="B156" s="62">
        <f t="shared" si="23"/>
        <v>29</v>
      </c>
      <c r="C156" s="63">
        <f t="shared" si="21"/>
        <v>42937</v>
      </c>
      <c r="D156" s="68"/>
      <c r="E156" s="68"/>
      <c r="F156" s="64">
        <f t="shared" si="24"/>
        <v>0</v>
      </c>
      <c r="G156" s="68"/>
      <c r="H156" s="68"/>
      <c r="I156" s="64">
        <f t="shared" si="25"/>
        <v>0</v>
      </c>
      <c r="J156" s="68"/>
      <c r="K156" s="68"/>
      <c r="L156" s="64">
        <f t="shared" si="26"/>
        <v>0</v>
      </c>
      <c r="M156" s="66"/>
      <c r="N156" s="65">
        <f t="shared" si="27"/>
        <v>145</v>
      </c>
      <c r="O156" s="65">
        <f t="shared" si="22"/>
        <v>0</v>
      </c>
      <c r="P156" s="65" t="str">
        <f>IF(B157&lt;&gt;B156,SUMIF($B$6:B156,B156,$O$6:O156),"")</f>
        <v/>
      </c>
    </row>
    <row r="157" spans="1:16" x14ac:dyDescent="0.3">
      <c r="A157" s="61">
        <v>42938</v>
      </c>
      <c r="B157" s="62">
        <f t="shared" si="23"/>
        <v>29</v>
      </c>
      <c r="C157" s="63">
        <f t="shared" si="21"/>
        <v>42938</v>
      </c>
      <c r="D157" s="68"/>
      <c r="E157" s="68"/>
      <c r="F157" s="64">
        <f t="shared" si="24"/>
        <v>0</v>
      </c>
      <c r="G157" s="68"/>
      <c r="H157" s="68"/>
      <c r="I157" s="64">
        <f t="shared" si="25"/>
        <v>0</v>
      </c>
      <c r="J157" s="68"/>
      <c r="K157" s="68"/>
      <c r="L157" s="64">
        <f t="shared" si="26"/>
        <v>0</v>
      </c>
      <c r="M157" s="66"/>
      <c r="N157" s="65">
        <f t="shared" si="27"/>
        <v>145</v>
      </c>
      <c r="O157" s="65">
        <f t="shared" si="22"/>
        <v>0</v>
      </c>
      <c r="P157" s="65" t="str">
        <f>IF(B158&lt;&gt;B157,SUMIF($B$6:B157,B157,$O$6:O157),"")</f>
        <v/>
      </c>
    </row>
    <row r="158" spans="1:16" x14ac:dyDescent="0.3">
      <c r="A158" s="61">
        <v>42939</v>
      </c>
      <c r="B158" s="62">
        <f t="shared" si="23"/>
        <v>29</v>
      </c>
      <c r="C158" s="63">
        <f t="shared" si="21"/>
        <v>42939</v>
      </c>
      <c r="D158" s="68"/>
      <c r="E158" s="68"/>
      <c r="F158" s="64">
        <f t="shared" si="24"/>
        <v>0</v>
      </c>
      <c r="G158" s="68"/>
      <c r="H158" s="68"/>
      <c r="I158" s="64">
        <f t="shared" si="25"/>
        <v>0</v>
      </c>
      <c r="J158" s="68"/>
      <c r="K158" s="68"/>
      <c r="L158" s="64">
        <f t="shared" si="26"/>
        <v>0</v>
      </c>
      <c r="M158" s="66"/>
      <c r="N158" s="65">
        <f t="shared" si="27"/>
        <v>145</v>
      </c>
      <c r="O158" s="65">
        <f t="shared" si="22"/>
        <v>0</v>
      </c>
      <c r="P158" s="65">
        <f>IF(B159&lt;&gt;B158,SUMIF($B$6:B158,B158,$O$6:O158),"")</f>
        <v>0</v>
      </c>
    </row>
    <row r="159" spans="1:16" x14ac:dyDescent="0.3">
      <c r="A159" s="61">
        <v>42940</v>
      </c>
      <c r="B159" s="62">
        <f t="shared" si="23"/>
        <v>30</v>
      </c>
      <c r="C159" s="63">
        <f t="shared" ref="C159:C222" si="28">A159</f>
        <v>42940</v>
      </c>
      <c r="D159" s="68"/>
      <c r="E159" s="68"/>
      <c r="F159" s="64">
        <f t="shared" si="24"/>
        <v>0</v>
      </c>
      <c r="G159" s="68"/>
      <c r="H159" s="68"/>
      <c r="I159" s="64">
        <f t="shared" si="25"/>
        <v>0</v>
      </c>
      <c r="J159" s="68"/>
      <c r="K159" s="68"/>
      <c r="L159" s="64">
        <f t="shared" si="26"/>
        <v>0</v>
      </c>
      <c r="M159" s="66"/>
      <c r="N159" s="65">
        <f t="shared" si="27"/>
        <v>145</v>
      </c>
      <c r="O159" s="65">
        <f t="shared" si="22"/>
        <v>0</v>
      </c>
      <c r="P159" s="65" t="str">
        <f>IF(B160&lt;&gt;B159,SUMIF($B$6:B159,B159,$O$6:O159),"")</f>
        <v/>
      </c>
    </row>
    <row r="160" spans="1:16" x14ac:dyDescent="0.3">
      <c r="A160" s="61">
        <v>42941</v>
      </c>
      <c r="B160" s="62">
        <f t="shared" si="23"/>
        <v>30</v>
      </c>
      <c r="C160" s="63">
        <f t="shared" si="28"/>
        <v>42941</v>
      </c>
      <c r="D160" s="68"/>
      <c r="E160" s="68"/>
      <c r="F160" s="64">
        <f t="shared" si="24"/>
        <v>0</v>
      </c>
      <c r="G160" s="68"/>
      <c r="H160" s="68"/>
      <c r="I160" s="64">
        <f t="shared" si="25"/>
        <v>0</v>
      </c>
      <c r="J160" s="68"/>
      <c r="K160" s="68"/>
      <c r="L160" s="64">
        <f t="shared" si="26"/>
        <v>0</v>
      </c>
      <c r="M160" s="66"/>
      <c r="N160" s="65">
        <f t="shared" si="27"/>
        <v>145</v>
      </c>
      <c r="O160" s="65">
        <f t="shared" si="22"/>
        <v>0</v>
      </c>
      <c r="P160" s="65" t="str">
        <f>IF(B161&lt;&gt;B160,SUMIF($B$6:B160,B160,$O$6:O160),"")</f>
        <v/>
      </c>
    </row>
    <row r="161" spans="1:16" x14ac:dyDescent="0.3">
      <c r="A161" s="61">
        <v>42942</v>
      </c>
      <c r="B161" s="62">
        <f t="shared" si="23"/>
        <v>30</v>
      </c>
      <c r="C161" s="63">
        <f t="shared" si="28"/>
        <v>42942</v>
      </c>
      <c r="D161" s="68"/>
      <c r="E161" s="68"/>
      <c r="F161" s="64">
        <f t="shared" si="24"/>
        <v>0</v>
      </c>
      <c r="G161" s="68"/>
      <c r="H161" s="68"/>
      <c r="I161" s="64">
        <f t="shared" si="25"/>
        <v>0</v>
      </c>
      <c r="J161" s="68"/>
      <c r="K161" s="68"/>
      <c r="L161" s="64">
        <f t="shared" si="26"/>
        <v>0</v>
      </c>
      <c r="M161" s="66"/>
      <c r="N161" s="65">
        <f t="shared" si="27"/>
        <v>145</v>
      </c>
      <c r="O161" s="65">
        <f t="shared" si="22"/>
        <v>0</v>
      </c>
      <c r="P161" s="65" t="str">
        <f>IF(B162&lt;&gt;B161,SUMIF($B$6:B161,B161,$O$6:O161),"")</f>
        <v/>
      </c>
    </row>
    <row r="162" spans="1:16" x14ac:dyDescent="0.3">
      <c r="A162" s="61">
        <v>42943</v>
      </c>
      <c r="B162" s="62">
        <f t="shared" si="23"/>
        <v>30</v>
      </c>
      <c r="C162" s="63">
        <f t="shared" si="28"/>
        <v>42943</v>
      </c>
      <c r="D162" s="68"/>
      <c r="E162" s="68"/>
      <c r="F162" s="64">
        <f t="shared" si="24"/>
        <v>0</v>
      </c>
      <c r="G162" s="68"/>
      <c r="H162" s="68"/>
      <c r="I162" s="64">
        <f t="shared" si="25"/>
        <v>0</v>
      </c>
      <c r="J162" s="68"/>
      <c r="K162" s="68"/>
      <c r="L162" s="64">
        <f t="shared" si="26"/>
        <v>0</v>
      </c>
      <c r="M162" s="66"/>
      <c r="N162" s="65">
        <f t="shared" si="27"/>
        <v>145</v>
      </c>
      <c r="O162" s="65">
        <f t="shared" si="22"/>
        <v>0</v>
      </c>
      <c r="P162" s="65" t="str">
        <f>IF(B163&lt;&gt;B162,SUMIF($B$6:B162,B162,$O$6:O162),"")</f>
        <v/>
      </c>
    </row>
    <row r="163" spans="1:16" x14ac:dyDescent="0.3">
      <c r="A163" s="61">
        <v>42944</v>
      </c>
      <c r="B163" s="62">
        <f t="shared" si="23"/>
        <v>30</v>
      </c>
      <c r="C163" s="63">
        <f t="shared" si="28"/>
        <v>42944</v>
      </c>
      <c r="D163" s="68"/>
      <c r="E163" s="68"/>
      <c r="F163" s="64">
        <f t="shared" si="24"/>
        <v>0</v>
      </c>
      <c r="G163" s="68"/>
      <c r="H163" s="68"/>
      <c r="I163" s="64">
        <f t="shared" si="25"/>
        <v>0</v>
      </c>
      <c r="J163" s="68"/>
      <c r="K163" s="68"/>
      <c r="L163" s="64">
        <f t="shared" si="26"/>
        <v>0</v>
      </c>
      <c r="M163" s="66"/>
      <c r="N163" s="65">
        <f t="shared" si="27"/>
        <v>145</v>
      </c>
      <c r="O163" s="65">
        <f t="shared" si="22"/>
        <v>0</v>
      </c>
      <c r="P163" s="65" t="str">
        <f>IF(B164&lt;&gt;B163,SUMIF($B$6:B163,B163,$O$6:O163),"")</f>
        <v/>
      </c>
    </row>
    <row r="164" spans="1:16" x14ac:dyDescent="0.3">
      <c r="A164" s="61">
        <v>42945</v>
      </c>
      <c r="B164" s="62">
        <f t="shared" si="23"/>
        <v>30</v>
      </c>
      <c r="C164" s="63">
        <f t="shared" si="28"/>
        <v>42945</v>
      </c>
      <c r="D164" s="68"/>
      <c r="E164" s="68"/>
      <c r="F164" s="64">
        <f t="shared" si="24"/>
        <v>0</v>
      </c>
      <c r="G164" s="68"/>
      <c r="H164" s="68"/>
      <c r="I164" s="64">
        <f t="shared" si="25"/>
        <v>0</v>
      </c>
      <c r="J164" s="68"/>
      <c r="K164" s="68"/>
      <c r="L164" s="64">
        <f t="shared" si="26"/>
        <v>0</v>
      </c>
      <c r="M164" s="66"/>
      <c r="N164" s="65">
        <f t="shared" si="27"/>
        <v>145</v>
      </c>
      <c r="O164" s="65">
        <f t="shared" si="22"/>
        <v>0</v>
      </c>
      <c r="P164" s="65" t="str">
        <f>IF(B165&lt;&gt;B164,SUMIF($B$6:B164,B164,$O$6:O164),"")</f>
        <v/>
      </c>
    </row>
    <row r="165" spans="1:16" x14ac:dyDescent="0.3">
      <c r="A165" s="61">
        <v>42946</v>
      </c>
      <c r="B165" s="62">
        <f t="shared" si="23"/>
        <v>30</v>
      </c>
      <c r="C165" s="63">
        <f t="shared" si="28"/>
        <v>42946</v>
      </c>
      <c r="D165" s="68"/>
      <c r="E165" s="68"/>
      <c r="F165" s="64">
        <f t="shared" si="24"/>
        <v>0</v>
      </c>
      <c r="G165" s="68"/>
      <c r="H165" s="68"/>
      <c r="I165" s="64">
        <f t="shared" si="25"/>
        <v>0</v>
      </c>
      <c r="J165" s="68"/>
      <c r="K165" s="68"/>
      <c r="L165" s="64">
        <f t="shared" si="26"/>
        <v>0</v>
      </c>
      <c r="M165" s="66"/>
      <c r="N165" s="65">
        <f t="shared" si="27"/>
        <v>145</v>
      </c>
      <c r="O165" s="65">
        <f t="shared" si="22"/>
        <v>0</v>
      </c>
      <c r="P165" s="65">
        <f>IF(B166&lt;&gt;B165,SUMIF($B$6:B165,B165,$O$6:O165),"")</f>
        <v>0</v>
      </c>
    </row>
    <row r="166" spans="1:16" x14ac:dyDescent="0.3">
      <c r="A166" s="61">
        <v>42947</v>
      </c>
      <c r="B166" s="62">
        <f t="shared" si="23"/>
        <v>31</v>
      </c>
      <c r="C166" s="63">
        <f t="shared" si="28"/>
        <v>42947</v>
      </c>
      <c r="D166" s="68"/>
      <c r="E166" s="68"/>
      <c r="F166" s="64">
        <f t="shared" si="24"/>
        <v>0</v>
      </c>
      <c r="G166" s="68"/>
      <c r="H166" s="68"/>
      <c r="I166" s="64">
        <f t="shared" si="25"/>
        <v>0</v>
      </c>
      <c r="J166" s="68"/>
      <c r="K166" s="68"/>
      <c r="L166" s="64">
        <f t="shared" si="26"/>
        <v>0</v>
      </c>
      <c r="M166" s="66"/>
      <c r="N166" s="65">
        <f t="shared" si="27"/>
        <v>145</v>
      </c>
      <c r="O166" s="65">
        <f t="shared" si="22"/>
        <v>0</v>
      </c>
      <c r="P166" s="65" t="str">
        <f>IF(B167&lt;&gt;B166,SUMIF($B$6:B166,B166,$O$6:O166),"")</f>
        <v/>
      </c>
    </row>
    <row r="167" spans="1:16" x14ac:dyDescent="0.3">
      <c r="A167" s="61">
        <v>42948</v>
      </c>
      <c r="B167" s="62">
        <f t="shared" si="23"/>
        <v>31</v>
      </c>
      <c r="C167" s="63">
        <f t="shared" si="28"/>
        <v>42948</v>
      </c>
      <c r="D167" s="68"/>
      <c r="E167" s="68"/>
      <c r="F167" s="64">
        <f t="shared" si="24"/>
        <v>0</v>
      </c>
      <c r="G167" s="68"/>
      <c r="H167" s="68"/>
      <c r="I167" s="64">
        <f t="shared" si="25"/>
        <v>0</v>
      </c>
      <c r="J167" s="68"/>
      <c r="K167" s="68"/>
      <c r="L167" s="64">
        <f t="shared" si="26"/>
        <v>0</v>
      </c>
      <c r="M167" s="66"/>
      <c r="N167" s="65">
        <f t="shared" si="27"/>
        <v>145</v>
      </c>
      <c r="O167" s="65">
        <f t="shared" si="22"/>
        <v>0</v>
      </c>
      <c r="P167" s="65" t="str">
        <f>IF(B168&lt;&gt;B167,SUMIF($B$6:B167,B167,$O$6:O167),"")</f>
        <v/>
      </c>
    </row>
    <row r="168" spans="1:16" x14ac:dyDescent="0.3">
      <c r="A168" s="61">
        <v>42949</v>
      </c>
      <c r="B168" s="62">
        <f t="shared" si="23"/>
        <v>31</v>
      </c>
      <c r="C168" s="63">
        <f t="shared" si="28"/>
        <v>42949</v>
      </c>
      <c r="D168" s="68"/>
      <c r="E168" s="68"/>
      <c r="F168" s="64">
        <f t="shared" si="24"/>
        <v>0</v>
      </c>
      <c r="G168" s="68"/>
      <c r="H168" s="68"/>
      <c r="I168" s="64">
        <f t="shared" si="25"/>
        <v>0</v>
      </c>
      <c r="J168" s="68"/>
      <c r="K168" s="68"/>
      <c r="L168" s="64">
        <f t="shared" si="26"/>
        <v>0</v>
      </c>
      <c r="M168" s="66"/>
      <c r="N168" s="65">
        <f t="shared" si="27"/>
        <v>145</v>
      </c>
      <c r="O168" s="65">
        <f t="shared" si="22"/>
        <v>0</v>
      </c>
      <c r="P168" s="65" t="str">
        <f>IF(B169&lt;&gt;B168,SUMIF($B$6:B168,B168,$O$6:O168),"")</f>
        <v/>
      </c>
    </row>
    <row r="169" spans="1:16" x14ac:dyDescent="0.3">
      <c r="A169" s="61">
        <v>42950</v>
      </c>
      <c r="B169" s="62">
        <f t="shared" si="23"/>
        <v>31</v>
      </c>
      <c r="C169" s="63">
        <f t="shared" si="28"/>
        <v>42950</v>
      </c>
      <c r="D169" s="68"/>
      <c r="E169" s="68"/>
      <c r="F169" s="64">
        <f t="shared" si="24"/>
        <v>0</v>
      </c>
      <c r="G169" s="68"/>
      <c r="H169" s="68"/>
      <c r="I169" s="64">
        <f t="shared" si="25"/>
        <v>0</v>
      </c>
      <c r="J169" s="68"/>
      <c r="K169" s="68"/>
      <c r="L169" s="64">
        <f t="shared" si="26"/>
        <v>0</v>
      </c>
      <c r="M169" s="66"/>
      <c r="N169" s="65">
        <f t="shared" si="27"/>
        <v>145</v>
      </c>
      <c r="O169" s="65">
        <f t="shared" si="22"/>
        <v>0</v>
      </c>
      <c r="P169" s="65" t="str">
        <f>IF(B170&lt;&gt;B169,SUMIF($B$6:B169,B169,$O$6:O169),"")</f>
        <v/>
      </c>
    </row>
    <row r="170" spans="1:16" x14ac:dyDescent="0.3">
      <c r="A170" s="61">
        <v>42951</v>
      </c>
      <c r="B170" s="62">
        <f t="shared" si="23"/>
        <v>31</v>
      </c>
      <c r="C170" s="63">
        <f t="shared" si="28"/>
        <v>42951</v>
      </c>
      <c r="D170" s="68"/>
      <c r="E170" s="68"/>
      <c r="F170" s="64">
        <f t="shared" si="24"/>
        <v>0</v>
      </c>
      <c r="G170" s="68"/>
      <c r="H170" s="68"/>
      <c r="I170" s="64">
        <f t="shared" si="25"/>
        <v>0</v>
      </c>
      <c r="J170" s="68"/>
      <c r="K170" s="68"/>
      <c r="L170" s="64">
        <f t="shared" si="26"/>
        <v>0</v>
      </c>
      <c r="M170" s="66"/>
      <c r="N170" s="65">
        <f t="shared" si="27"/>
        <v>145</v>
      </c>
      <c r="O170" s="65">
        <f t="shared" si="22"/>
        <v>0</v>
      </c>
      <c r="P170" s="65" t="str">
        <f>IF(B171&lt;&gt;B170,SUMIF($B$6:B170,B170,$O$6:O170),"")</f>
        <v/>
      </c>
    </row>
    <row r="171" spans="1:16" x14ac:dyDescent="0.3">
      <c r="A171" s="61">
        <v>42952</v>
      </c>
      <c r="B171" s="62">
        <f t="shared" si="23"/>
        <v>31</v>
      </c>
      <c r="C171" s="63">
        <f t="shared" si="28"/>
        <v>42952</v>
      </c>
      <c r="D171" s="68"/>
      <c r="E171" s="68"/>
      <c r="F171" s="64">
        <f t="shared" si="24"/>
        <v>0</v>
      </c>
      <c r="G171" s="68"/>
      <c r="H171" s="68"/>
      <c r="I171" s="64">
        <f t="shared" si="25"/>
        <v>0</v>
      </c>
      <c r="J171" s="68"/>
      <c r="K171" s="68"/>
      <c r="L171" s="64">
        <f t="shared" si="26"/>
        <v>0</v>
      </c>
      <c r="M171" s="66"/>
      <c r="N171" s="65">
        <f t="shared" si="27"/>
        <v>145</v>
      </c>
      <c r="O171" s="65">
        <f t="shared" si="22"/>
        <v>0</v>
      </c>
      <c r="P171" s="65" t="str">
        <f>IF(B172&lt;&gt;B171,SUMIF($B$6:B171,B171,$O$6:O171),"")</f>
        <v/>
      </c>
    </row>
    <row r="172" spans="1:16" x14ac:dyDescent="0.3">
      <c r="A172" s="61">
        <v>42953</v>
      </c>
      <c r="B172" s="62">
        <f t="shared" si="23"/>
        <v>31</v>
      </c>
      <c r="C172" s="63">
        <f t="shared" si="28"/>
        <v>42953</v>
      </c>
      <c r="D172" s="68"/>
      <c r="E172" s="68"/>
      <c r="F172" s="64">
        <f t="shared" si="24"/>
        <v>0</v>
      </c>
      <c r="G172" s="68"/>
      <c r="H172" s="68"/>
      <c r="I172" s="64">
        <f t="shared" si="25"/>
        <v>0</v>
      </c>
      <c r="J172" s="68"/>
      <c r="K172" s="68"/>
      <c r="L172" s="64">
        <f t="shared" si="26"/>
        <v>0</v>
      </c>
      <c r="M172" s="66"/>
      <c r="N172" s="65">
        <f t="shared" si="27"/>
        <v>145</v>
      </c>
      <c r="O172" s="65">
        <f t="shared" si="22"/>
        <v>0</v>
      </c>
      <c r="P172" s="65">
        <f>IF(B173&lt;&gt;B172,SUMIF($B$6:B172,B172,$O$6:O172),"")</f>
        <v>0</v>
      </c>
    </row>
    <row r="173" spans="1:16" x14ac:dyDescent="0.3">
      <c r="A173" s="61">
        <v>42954</v>
      </c>
      <c r="B173" s="62">
        <f t="shared" si="23"/>
        <v>32</v>
      </c>
      <c r="C173" s="63">
        <f t="shared" si="28"/>
        <v>42954</v>
      </c>
      <c r="D173" s="68"/>
      <c r="E173" s="68"/>
      <c r="F173" s="64">
        <f t="shared" si="24"/>
        <v>0</v>
      </c>
      <c r="G173" s="68"/>
      <c r="H173" s="68"/>
      <c r="I173" s="64">
        <f t="shared" si="25"/>
        <v>0</v>
      </c>
      <c r="J173" s="68"/>
      <c r="K173" s="68"/>
      <c r="L173" s="64">
        <f t="shared" si="26"/>
        <v>0</v>
      </c>
      <c r="M173" s="66"/>
      <c r="N173" s="65">
        <f t="shared" si="27"/>
        <v>145</v>
      </c>
      <c r="O173" s="65">
        <f t="shared" si="22"/>
        <v>0</v>
      </c>
      <c r="P173" s="65" t="str">
        <f>IF(B174&lt;&gt;B173,SUMIF($B$6:B173,B173,$O$6:O173),"")</f>
        <v/>
      </c>
    </row>
    <row r="174" spans="1:16" x14ac:dyDescent="0.3">
      <c r="A174" s="61">
        <v>42955</v>
      </c>
      <c r="B174" s="62">
        <f t="shared" si="23"/>
        <v>32</v>
      </c>
      <c r="C174" s="63">
        <f t="shared" si="28"/>
        <v>42955</v>
      </c>
      <c r="D174" s="68"/>
      <c r="E174" s="68"/>
      <c r="F174" s="64">
        <f t="shared" si="24"/>
        <v>0</v>
      </c>
      <c r="G174" s="68"/>
      <c r="H174" s="68"/>
      <c r="I174" s="64">
        <f t="shared" si="25"/>
        <v>0</v>
      </c>
      <c r="J174" s="68"/>
      <c r="K174" s="68"/>
      <c r="L174" s="64">
        <f t="shared" si="26"/>
        <v>0</v>
      </c>
      <c r="M174" s="66"/>
      <c r="N174" s="65">
        <f t="shared" si="27"/>
        <v>145</v>
      </c>
      <c r="O174" s="65">
        <f t="shared" si="22"/>
        <v>0</v>
      </c>
      <c r="P174" s="65" t="str">
        <f>IF(B175&lt;&gt;B174,SUMIF($B$6:B174,B174,$O$6:O174),"")</f>
        <v/>
      </c>
    </row>
    <row r="175" spans="1:16" x14ac:dyDescent="0.3">
      <c r="A175" s="61">
        <v>42956</v>
      </c>
      <c r="B175" s="62">
        <f t="shared" si="23"/>
        <v>32</v>
      </c>
      <c r="C175" s="63">
        <f t="shared" si="28"/>
        <v>42956</v>
      </c>
      <c r="D175" s="68"/>
      <c r="E175" s="68"/>
      <c r="F175" s="64">
        <f t="shared" si="24"/>
        <v>0</v>
      </c>
      <c r="G175" s="68"/>
      <c r="H175" s="68"/>
      <c r="I175" s="64">
        <f t="shared" si="25"/>
        <v>0</v>
      </c>
      <c r="J175" s="68"/>
      <c r="K175" s="68"/>
      <c r="L175" s="64">
        <f t="shared" si="26"/>
        <v>0</v>
      </c>
      <c r="M175" s="66"/>
      <c r="N175" s="65">
        <f t="shared" si="27"/>
        <v>145</v>
      </c>
      <c r="O175" s="65">
        <f t="shared" si="22"/>
        <v>0</v>
      </c>
      <c r="P175" s="65" t="str">
        <f>IF(B176&lt;&gt;B175,SUMIF($B$6:B175,B175,$O$6:O175),"")</f>
        <v/>
      </c>
    </row>
    <row r="176" spans="1:16" x14ac:dyDescent="0.3">
      <c r="A176" s="61">
        <v>42957</v>
      </c>
      <c r="B176" s="62">
        <f t="shared" si="23"/>
        <v>32</v>
      </c>
      <c r="C176" s="63">
        <f t="shared" si="28"/>
        <v>42957</v>
      </c>
      <c r="D176" s="68"/>
      <c r="E176" s="68"/>
      <c r="F176" s="64">
        <f t="shared" si="24"/>
        <v>0</v>
      </c>
      <c r="G176" s="68"/>
      <c r="H176" s="68"/>
      <c r="I176" s="64">
        <f t="shared" si="25"/>
        <v>0</v>
      </c>
      <c r="J176" s="68"/>
      <c r="K176" s="68"/>
      <c r="L176" s="64">
        <f t="shared" si="26"/>
        <v>0</v>
      </c>
      <c r="M176" s="66"/>
      <c r="N176" s="65">
        <f t="shared" si="27"/>
        <v>145</v>
      </c>
      <c r="O176" s="65">
        <f t="shared" si="22"/>
        <v>0</v>
      </c>
      <c r="P176" s="65" t="str">
        <f>IF(B177&lt;&gt;B176,SUMIF($B$6:B176,B176,$O$6:O176),"")</f>
        <v/>
      </c>
    </row>
    <row r="177" spans="1:16" x14ac:dyDescent="0.3">
      <c r="A177" s="61">
        <v>42958</v>
      </c>
      <c r="B177" s="62">
        <f t="shared" si="23"/>
        <v>32</v>
      </c>
      <c r="C177" s="63">
        <f t="shared" si="28"/>
        <v>42958</v>
      </c>
      <c r="D177" s="68"/>
      <c r="E177" s="68"/>
      <c r="F177" s="64">
        <f t="shared" si="24"/>
        <v>0</v>
      </c>
      <c r="G177" s="68"/>
      <c r="H177" s="68"/>
      <c r="I177" s="64">
        <f t="shared" si="25"/>
        <v>0</v>
      </c>
      <c r="J177" s="68"/>
      <c r="K177" s="68"/>
      <c r="L177" s="64">
        <f t="shared" si="26"/>
        <v>0</v>
      </c>
      <c r="M177" s="66"/>
      <c r="N177" s="65">
        <f t="shared" si="27"/>
        <v>145</v>
      </c>
      <c r="O177" s="65">
        <f t="shared" si="22"/>
        <v>0</v>
      </c>
      <c r="P177" s="65" t="str">
        <f>IF(B178&lt;&gt;B177,SUMIF($B$6:B177,B177,$O$6:O177),"")</f>
        <v/>
      </c>
    </row>
    <row r="178" spans="1:16" x14ac:dyDescent="0.3">
      <c r="A178" s="61">
        <v>42959</v>
      </c>
      <c r="B178" s="62">
        <f t="shared" si="23"/>
        <v>32</v>
      </c>
      <c r="C178" s="63">
        <f t="shared" si="28"/>
        <v>42959</v>
      </c>
      <c r="D178" s="68"/>
      <c r="E178" s="68"/>
      <c r="F178" s="64">
        <f t="shared" si="24"/>
        <v>0</v>
      </c>
      <c r="G178" s="68"/>
      <c r="H178" s="68"/>
      <c r="I178" s="64">
        <f t="shared" si="25"/>
        <v>0</v>
      </c>
      <c r="J178" s="68"/>
      <c r="K178" s="68"/>
      <c r="L178" s="64">
        <f t="shared" si="26"/>
        <v>0</v>
      </c>
      <c r="M178" s="66"/>
      <c r="N178" s="65">
        <f t="shared" si="27"/>
        <v>145</v>
      </c>
      <c r="O178" s="65">
        <f t="shared" si="22"/>
        <v>0</v>
      </c>
      <c r="P178" s="65" t="str">
        <f>IF(B179&lt;&gt;B178,SUMIF($B$6:B178,B178,$O$6:O178),"")</f>
        <v/>
      </c>
    </row>
    <row r="179" spans="1:16" x14ac:dyDescent="0.3">
      <c r="A179" s="61">
        <v>42960</v>
      </c>
      <c r="B179" s="62">
        <f t="shared" si="23"/>
        <v>32</v>
      </c>
      <c r="C179" s="63">
        <f t="shared" si="28"/>
        <v>42960</v>
      </c>
      <c r="D179" s="68"/>
      <c r="E179" s="68"/>
      <c r="F179" s="64">
        <f t="shared" si="24"/>
        <v>0</v>
      </c>
      <c r="G179" s="68"/>
      <c r="H179" s="68"/>
      <c r="I179" s="64">
        <f t="shared" si="25"/>
        <v>0</v>
      </c>
      <c r="J179" s="68"/>
      <c r="K179" s="68"/>
      <c r="L179" s="64">
        <f t="shared" si="26"/>
        <v>0</v>
      </c>
      <c r="M179" s="66"/>
      <c r="N179" s="65">
        <f t="shared" si="27"/>
        <v>145</v>
      </c>
      <c r="O179" s="65">
        <f t="shared" si="22"/>
        <v>0</v>
      </c>
      <c r="P179" s="65">
        <f>IF(B180&lt;&gt;B179,SUMIF($B$6:B179,B179,$O$6:O179),"")</f>
        <v>0</v>
      </c>
    </row>
    <row r="180" spans="1:16" x14ac:dyDescent="0.3">
      <c r="A180" s="61">
        <v>42961</v>
      </c>
      <c r="B180" s="62">
        <f t="shared" si="23"/>
        <v>33</v>
      </c>
      <c r="C180" s="63">
        <f t="shared" si="28"/>
        <v>42961</v>
      </c>
      <c r="D180" s="68"/>
      <c r="E180" s="68"/>
      <c r="F180" s="64">
        <f t="shared" si="24"/>
        <v>0</v>
      </c>
      <c r="G180" s="68"/>
      <c r="H180" s="68"/>
      <c r="I180" s="64">
        <f t="shared" si="25"/>
        <v>0</v>
      </c>
      <c r="J180" s="68"/>
      <c r="K180" s="68"/>
      <c r="L180" s="64">
        <f t="shared" si="26"/>
        <v>0</v>
      </c>
      <c r="M180" s="66"/>
      <c r="N180" s="65">
        <f t="shared" si="27"/>
        <v>145</v>
      </c>
      <c r="O180" s="65">
        <f t="shared" si="22"/>
        <v>0</v>
      </c>
      <c r="P180" s="65" t="str">
        <f>IF(B181&lt;&gt;B180,SUMIF($B$6:B180,B180,$O$6:O180),"")</f>
        <v/>
      </c>
    </row>
    <row r="181" spans="1:16" x14ac:dyDescent="0.3">
      <c r="A181" s="61">
        <v>42962</v>
      </c>
      <c r="B181" s="62">
        <f t="shared" si="23"/>
        <v>33</v>
      </c>
      <c r="C181" s="63">
        <f t="shared" si="28"/>
        <v>42962</v>
      </c>
      <c r="D181" s="68"/>
      <c r="E181" s="68"/>
      <c r="F181" s="64">
        <f t="shared" si="24"/>
        <v>0</v>
      </c>
      <c r="G181" s="68"/>
      <c r="H181" s="68"/>
      <c r="I181" s="64">
        <f t="shared" si="25"/>
        <v>0</v>
      </c>
      <c r="J181" s="68"/>
      <c r="K181" s="68"/>
      <c r="L181" s="64">
        <f t="shared" si="26"/>
        <v>0</v>
      </c>
      <c r="M181" s="66"/>
      <c r="N181" s="65">
        <f t="shared" si="27"/>
        <v>145</v>
      </c>
      <c r="O181" s="65">
        <f t="shared" si="22"/>
        <v>0</v>
      </c>
      <c r="P181" s="65" t="str">
        <f>IF(B182&lt;&gt;B181,SUMIF($B$6:B181,B181,$O$6:O181),"")</f>
        <v/>
      </c>
    </row>
    <row r="182" spans="1:16" x14ac:dyDescent="0.3">
      <c r="A182" s="61">
        <v>42963</v>
      </c>
      <c r="B182" s="62">
        <f t="shared" si="23"/>
        <v>33</v>
      </c>
      <c r="C182" s="63">
        <f t="shared" si="28"/>
        <v>42963</v>
      </c>
      <c r="D182" s="68"/>
      <c r="E182" s="68"/>
      <c r="F182" s="64">
        <f t="shared" si="24"/>
        <v>0</v>
      </c>
      <c r="G182" s="68"/>
      <c r="H182" s="68"/>
      <c r="I182" s="64">
        <f t="shared" si="25"/>
        <v>0</v>
      </c>
      <c r="J182" s="68"/>
      <c r="K182" s="68"/>
      <c r="L182" s="64">
        <f t="shared" si="26"/>
        <v>0</v>
      </c>
      <c r="M182" s="66"/>
      <c r="N182" s="65">
        <f t="shared" si="27"/>
        <v>145</v>
      </c>
      <c r="O182" s="65">
        <f t="shared" si="22"/>
        <v>0</v>
      </c>
      <c r="P182" s="65" t="str">
        <f>IF(B183&lt;&gt;B182,SUMIF($B$6:B182,B182,$O$6:O182),"")</f>
        <v/>
      </c>
    </row>
    <row r="183" spans="1:16" x14ac:dyDescent="0.3">
      <c r="A183" s="61">
        <v>42964</v>
      </c>
      <c r="B183" s="62">
        <f t="shared" si="23"/>
        <v>33</v>
      </c>
      <c r="C183" s="63">
        <f t="shared" si="28"/>
        <v>42964</v>
      </c>
      <c r="D183" s="68"/>
      <c r="E183" s="68"/>
      <c r="F183" s="64">
        <f t="shared" si="24"/>
        <v>0</v>
      </c>
      <c r="G183" s="68"/>
      <c r="H183" s="68"/>
      <c r="I183" s="64">
        <f t="shared" si="25"/>
        <v>0</v>
      </c>
      <c r="J183" s="68"/>
      <c r="K183" s="68"/>
      <c r="L183" s="64">
        <f t="shared" si="26"/>
        <v>0</v>
      </c>
      <c r="M183" s="66"/>
      <c r="N183" s="65">
        <f t="shared" si="27"/>
        <v>145</v>
      </c>
      <c r="O183" s="65">
        <f t="shared" si="22"/>
        <v>0</v>
      </c>
      <c r="P183" s="65" t="str">
        <f>IF(B184&lt;&gt;B183,SUMIF($B$6:B183,B183,$O$6:O183),"")</f>
        <v/>
      </c>
    </row>
    <row r="184" spans="1:16" x14ac:dyDescent="0.3">
      <c r="A184" s="61">
        <v>42965</v>
      </c>
      <c r="B184" s="62">
        <f t="shared" si="23"/>
        <v>33</v>
      </c>
      <c r="C184" s="63">
        <f t="shared" si="28"/>
        <v>42965</v>
      </c>
      <c r="D184" s="68"/>
      <c r="E184" s="68"/>
      <c r="F184" s="64">
        <f t="shared" si="24"/>
        <v>0</v>
      </c>
      <c r="G184" s="68"/>
      <c r="H184" s="68"/>
      <c r="I184" s="64">
        <f t="shared" si="25"/>
        <v>0</v>
      </c>
      <c r="J184" s="68"/>
      <c r="K184" s="68"/>
      <c r="L184" s="64">
        <f t="shared" si="26"/>
        <v>0</v>
      </c>
      <c r="M184" s="66"/>
      <c r="N184" s="65">
        <f t="shared" si="27"/>
        <v>145</v>
      </c>
      <c r="O184" s="65">
        <f t="shared" si="22"/>
        <v>0</v>
      </c>
      <c r="P184" s="65" t="str">
        <f>IF(B185&lt;&gt;B184,SUMIF($B$6:B184,B184,$O$6:O184),"")</f>
        <v/>
      </c>
    </row>
    <row r="185" spans="1:16" x14ac:dyDescent="0.3">
      <c r="A185" s="61">
        <v>42966</v>
      </c>
      <c r="B185" s="62">
        <f t="shared" si="23"/>
        <v>33</v>
      </c>
      <c r="C185" s="63">
        <f t="shared" si="28"/>
        <v>42966</v>
      </c>
      <c r="D185" s="68"/>
      <c r="E185" s="68"/>
      <c r="F185" s="64">
        <f t="shared" si="24"/>
        <v>0</v>
      </c>
      <c r="G185" s="68"/>
      <c r="H185" s="68"/>
      <c r="I185" s="64">
        <f t="shared" si="25"/>
        <v>0</v>
      </c>
      <c r="J185" s="68"/>
      <c r="K185" s="68"/>
      <c r="L185" s="64">
        <f t="shared" si="26"/>
        <v>0</v>
      </c>
      <c r="M185" s="66"/>
      <c r="N185" s="65">
        <f t="shared" si="27"/>
        <v>145</v>
      </c>
      <c r="O185" s="65">
        <f t="shared" si="22"/>
        <v>0</v>
      </c>
      <c r="P185" s="65" t="str">
        <f>IF(B186&lt;&gt;B185,SUMIF($B$6:B185,B185,$O$6:O185),"")</f>
        <v/>
      </c>
    </row>
    <row r="186" spans="1:16" x14ac:dyDescent="0.3">
      <c r="A186" s="61">
        <v>42967</v>
      </c>
      <c r="B186" s="62">
        <f t="shared" si="23"/>
        <v>33</v>
      </c>
      <c r="C186" s="63">
        <f t="shared" si="28"/>
        <v>42967</v>
      </c>
      <c r="D186" s="68"/>
      <c r="E186" s="68"/>
      <c r="F186" s="64">
        <f t="shared" si="24"/>
        <v>0</v>
      </c>
      <c r="G186" s="68"/>
      <c r="H186" s="68"/>
      <c r="I186" s="64">
        <f t="shared" si="25"/>
        <v>0</v>
      </c>
      <c r="J186" s="68"/>
      <c r="K186" s="68"/>
      <c r="L186" s="64">
        <f t="shared" si="26"/>
        <v>0</v>
      </c>
      <c r="M186" s="66"/>
      <c r="N186" s="65">
        <f t="shared" si="27"/>
        <v>145</v>
      </c>
      <c r="O186" s="65">
        <f t="shared" si="22"/>
        <v>0</v>
      </c>
      <c r="P186" s="65">
        <f>IF(B187&lt;&gt;B186,SUMIF($B$6:B186,B186,$O$6:O186),"")</f>
        <v>0</v>
      </c>
    </row>
    <row r="187" spans="1:16" x14ac:dyDescent="0.3">
      <c r="A187" s="61">
        <v>42968</v>
      </c>
      <c r="B187" s="62">
        <f t="shared" si="23"/>
        <v>34</v>
      </c>
      <c r="C187" s="63">
        <f t="shared" si="28"/>
        <v>42968</v>
      </c>
      <c r="D187" s="68"/>
      <c r="E187" s="68"/>
      <c r="F187" s="64">
        <f t="shared" si="24"/>
        <v>0</v>
      </c>
      <c r="G187" s="68"/>
      <c r="H187" s="68"/>
      <c r="I187" s="64">
        <f t="shared" si="25"/>
        <v>0</v>
      </c>
      <c r="J187" s="68"/>
      <c r="K187" s="68"/>
      <c r="L187" s="64">
        <f t="shared" si="26"/>
        <v>0</v>
      </c>
      <c r="M187" s="66"/>
      <c r="N187" s="65">
        <f t="shared" si="27"/>
        <v>145</v>
      </c>
      <c r="O187" s="65">
        <f t="shared" si="22"/>
        <v>0</v>
      </c>
      <c r="P187" s="65" t="str">
        <f>IF(B188&lt;&gt;B187,SUMIF($B$6:B187,B187,$O$6:O187),"")</f>
        <v/>
      </c>
    </row>
    <row r="188" spans="1:16" x14ac:dyDescent="0.3">
      <c r="A188" s="61">
        <v>42969</v>
      </c>
      <c r="B188" s="62">
        <f t="shared" si="23"/>
        <v>34</v>
      </c>
      <c r="C188" s="63">
        <f t="shared" si="28"/>
        <v>42969</v>
      </c>
      <c r="D188" s="68"/>
      <c r="E188" s="68"/>
      <c r="F188" s="64">
        <f t="shared" si="24"/>
        <v>0</v>
      </c>
      <c r="G188" s="68"/>
      <c r="H188" s="68"/>
      <c r="I188" s="64">
        <f t="shared" si="25"/>
        <v>0</v>
      </c>
      <c r="J188" s="68"/>
      <c r="K188" s="68"/>
      <c r="L188" s="64">
        <f t="shared" si="26"/>
        <v>0</v>
      </c>
      <c r="M188" s="66"/>
      <c r="N188" s="65">
        <f t="shared" si="27"/>
        <v>145</v>
      </c>
      <c r="O188" s="65">
        <f t="shared" si="22"/>
        <v>0</v>
      </c>
      <c r="P188" s="65" t="str">
        <f>IF(B189&lt;&gt;B188,SUMIF($B$6:B188,B188,$O$6:O188),"")</f>
        <v/>
      </c>
    </row>
    <row r="189" spans="1:16" x14ac:dyDescent="0.3">
      <c r="A189" s="61">
        <v>42970</v>
      </c>
      <c r="B189" s="62">
        <f t="shared" si="23"/>
        <v>34</v>
      </c>
      <c r="C189" s="63">
        <f t="shared" si="28"/>
        <v>42970</v>
      </c>
      <c r="D189" s="68"/>
      <c r="E189" s="68"/>
      <c r="F189" s="64">
        <f t="shared" si="24"/>
        <v>0</v>
      </c>
      <c r="G189" s="68"/>
      <c r="H189" s="68"/>
      <c r="I189" s="64">
        <f t="shared" si="25"/>
        <v>0</v>
      </c>
      <c r="J189" s="68"/>
      <c r="K189" s="68"/>
      <c r="L189" s="64">
        <f t="shared" si="26"/>
        <v>0</v>
      </c>
      <c r="M189" s="66"/>
      <c r="N189" s="65">
        <f t="shared" si="27"/>
        <v>145</v>
      </c>
      <c r="O189" s="65">
        <f t="shared" si="22"/>
        <v>0</v>
      </c>
      <c r="P189" s="65" t="str">
        <f>IF(B190&lt;&gt;B189,SUMIF($B$6:B189,B189,$O$6:O189),"")</f>
        <v/>
      </c>
    </row>
    <row r="190" spans="1:16" x14ac:dyDescent="0.3">
      <c r="A190" s="61">
        <v>42971</v>
      </c>
      <c r="B190" s="62">
        <f t="shared" si="23"/>
        <v>34</v>
      </c>
      <c r="C190" s="63">
        <f t="shared" si="28"/>
        <v>42971</v>
      </c>
      <c r="D190" s="68"/>
      <c r="E190" s="68"/>
      <c r="F190" s="64">
        <f t="shared" si="24"/>
        <v>0</v>
      </c>
      <c r="G190" s="68"/>
      <c r="H190" s="68"/>
      <c r="I190" s="64">
        <f t="shared" si="25"/>
        <v>0</v>
      </c>
      <c r="J190" s="68"/>
      <c r="K190" s="68"/>
      <c r="L190" s="64">
        <f t="shared" si="26"/>
        <v>0</v>
      </c>
      <c r="M190" s="66"/>
      <c r="N190" s="65">
        <f t="shared" si="27"/>
        <v>145</v>
      </c>
      <c r="O190" s="65">
        <f t="shared" si="22"/>
        <v>0</v>
      </c>
      <c r="P190" s="65" t="str">
        <f>IF(B191&lt;&gt;B190,SUMIF($B$6:B190,B190,$O$6:O190),"")</f>
        <v/>
      </c>
    </row>
    <row r="191" spans="1:16" x14ac:dyDescent="0.3">
      <c r="A191" s="61">
        <v>42972</v>
      </c>
      <c r="B191" s="62">
        <f t="shared" si="23"/>
        <v>34</v>
      </c>
      <c r="C191" s="63">
        <f t="shared" si="28"/>
        <v>42972</v>
      </c>
      <c r="D191" s="68"/>
      <c r="E191" s="68"/>
      <c r="F191" s="64">
        <f t="shared" si="24"/>
        <v>0</v>
      </c>
      <c r="G191" s="68"/>
      <c r="H191" s="68"/>
      <c r="I191" s="64">
        <f t="shared" si="25"/>
        <v>0</v>
      </c>
      <c r="J191" s="68"/>
      <c r="K191" s="68"/>
      <c r="L191" s="64">
        <f t="shared" si="26"/>
        <v>0</v>
      </c>
      <c r="M191" s="66"/>
      <c r="N191" s="65">
        <f t="shared" si="27"/>
        <v>145</v>
      </c>
      <c r="O191" s="65">
        <f t="shared" si="22"/>
        <v>0</v>
      </c>
      <c r="P191" s="65" t="str">
        <f>IF(B192&lt;&gt;B191,SUMIF($B$6:B191,B191,$O$6:O191),"")</f>
        <v/>
      </c>
    </row>
    <row r="192" spans="1:16" x14ac:dyDescent="0.3">
      <c r="A192" s="61">
        <v>42973</v>
      </c>
      <c r="B192" s="62">
        <f t="shared" si="23"/>
        <v>34</v>
      </c>
      <c r="C192" s="63">
        <f t="shared" si="28"/>
        <v>42973</v>
      </c>
      <c r="D192" s="68"/>
      <c r="E192" s="68"/>
      <c r="F192" s="64">
        <f t="shared" si="24"/>
        <v>0</v>
      </c>
      <c r="G192" s="68"/>
      <c r="H192" s="68"/>
      <c r="I192" s="64">
        <f t="shared" si="25"/>
        <v>0</v>
      </c>
      <c r="J192" s="68"/>
      <c r="K192" s="68"/>
      <c r="L192" s="64">
        <f t="shared" si="26"/>
        <v>0</v>
      </c>
      <c r="M192" s="66"/>
      <c r="N192" s="65">
        <f t="shared" si="27"/>
        <v>145</v>
      </c>
      <c r="O192" s="65">
        <f t="shared" si="22"/>
        <v>0</v>
      </c>
      <c r="P192" s="65" t="str">
        <f>IF(B193&lt;&gt;B192,SUMIF($B$6:B192,B192,$O$6:O192),"")</f>
        <v/>
      </c>
    </row>
    <row r="193" spans="1:16" x14ac:dyDescent="0.3">
      <c r="A193" s="61">
        <v>42974</v>
      </c>
      <c r="B193" s="62">
        <f t="shared" si="23"/>
        <v>34</v>
      </c>
      <c r="C193" s="63">
        <f t="shared" si="28"/>
        <v>42974</v>
      </c>
      <c r="D193" s="68"/>
      <c r="E193" s="68"/>
      <c r="F193" s="64">
        <f t="shared" si="24"/>
        <v>0</v>
      </c>
      <c r="G193" s="68"/>
      <c r="H193" s="68"/>
      <c r="I193" s="64">
        <f t="shared" si="25"/>
        <v>0</v>
      </c>
      <c r="J193" s="68"/>
      <c r="K193" s="68"/>
      <c r="L193" s="64">
        <f t="shared" si="26"/>
        <v>0</v>
      </c>
      <c r="M193" s="66"/>
      <c r="N193" s="65">
        <f t="shared" si="27"/>
        <v>145</v>
      </c>
      <c r="O193" s="65">
        <f t="shared" si="22"/>
        <v>0</v>
      </c>
      <c r="P193" s="65">
        <f>IF(B194&lt;&gt;B193,SUMIF($B$6:B193,B193,$O$6:O193),"")</f>
        <v>0</v>
      </c>
    </row>
    <row r="194" spans="1:16" x14ac:dyDescent="0.3">
      <c r="A194" s="61">
        <v>42975</v>
      </c>
      <c r="B194" s="62">
        <f t="shared" si="23"/>
        <v>35</v>
      </c>
      <c r="C194" s="63">
        <f t="shared" si="28"/>
        <v>42975</v>
      </c>
      <c r="D194" s="68"/>
      <c r="E194" s="68"/>
      <c r="F194" s="64">
        <f t="shared" si="24"/>
        <v>0</v>
      </c>
      <c r="G194" s="68"/>
      <c r="H194" s="68"/>
      <c r="I194" s="64">
        <f t="shared" si="25"/>
        <v>0</v>
      </c>
      <c r="J194" s="68"/>
      <c r="K194" s="68"/>
      <c r="L194" s="64">
        <f t="shared" si="26"/>
        <v>0</v>
      </c>
      <c r="M194" s="66"/>
      <c r="N194" s="65">
        <f t="shared" si="27"/>
        <v>145</v>
      </c>
      <c r="O194" s="65">
        <f t="shared" si="22"/>
        <v>0</v>
      </c>
      <c r="P194" s="65" t="str">
        <f>IF(B195&lt;&gt;B194,SUMIF($B$6:B194,B194,$O$6:O194),"")</f>
        <v/>
      </c>
    </row>
    <row r="195" spans="1:16" x14ac:dyDescent="0.3">
      <c r="A195" s="61">
        <v>42976</v>
      </c>
      <c r="B195" s="62">
        <f t="shared" si="23"/>
        <v>35</v>
      </c>
      <c r="C195" s="63">
        <f t="shared" si="28"/>
        <v>42976</v>
      </c>
      <c r="D195" s="68"/>
      <c r="E195" s="68"/>
      <c r="F195" s="64">
        <f t="shared" si="24"/>
        <v>0</v>
      </c>
      <c r="G195" s="68"/>
      <c r="H195" s="68"/>
      <c r="I195" s="64">
        <f t="shared" si="25"/>
        <v>0</v>
      </c>
      <c r="J195" s="68"/>
      <c r="K195" s="68"/>
      <c r="L195" s="64">
        <f t="shared" si="26"/>
        <v>0</v>
      </c>
      <c r="M195" s="66"/>
      <c r="N195" s="65">
        <f t="shared" si="27"/>
        <v>145</v>
      </c>
      <c r="O195" s="65">
        <f t="shared" si="22"/>
        <v>0</v>
      </c>
      <c r="P195" s="65" t="str">
        <f>IF(B196&lt;&gt;B195,SUMIF($B$6:B195,B195,$O$6:O195),"")</f>
        <v/>
      </c>
    </row>
    <row r="196" spans="1:16" x14ac:dyDescent="0.3">
      <c r="A196" s="61">
        <v>42977</v>
      </c>
      <c r="B196" s="62">
        <f t="shared" si="23"/>
        <v>35</v>
      </c>
      <c r="C196" s="63">
        <f t="shared" si="28"/>
        <v>42977</v>
      </c>
      <c r="D196" s="68"/>
      <c r="E196" s="68"/>
      <c r="F196" s="64">
        <f t="shared" si="24"/>
        <v>0</v>
      </c>
      <c r="G196" s="68"/>
      <c r="H196" s="68"/>
      <c r="I196" s="64">
        <f t="shared" si="25"/>
        <v>0</v>
      </c>
      <c r="J196" s="68"/>
      <c r="K196" s="68"/>
      <c r="L196" s="64">
        <f t="shared" si="26"/>
        <v>0</v>
      </c>
      <c r="M196" s="66"/>
      <c r="N196" s="65">
        <f t="shared" si="27"/>
        <v>145</v>
      </c>
      <c r="O196" s="65">
        <f t="shared" si="22"/>
        <v>0</v>
      </c>
      <c r="P196" s="65" t="str">
        <f>IF(B197&lt;&gt;B196,SUMIF($B$6:B196,B196,$O$6:O196),"")</f>
        <v/>
      </c>
    </row>
    <row r="197" spans="1:16" x14ac:dyDescent="0.3">
      <c r="A197" s="61">
        <v>42978</v>
      </c>
      <c r="B197" s="62">
        <f t="shared" si="23"/>
        <v>35</v>
      </c>
      <c r="C197" s="63">
        <f t="shared" si="28"/>
        <v>42978</v>
      </c>
      <c r="D197" s="68"/>
      <c r="E197" s="68"/>
      <c r="F197" s="64">
        <f t="shared" si="24"/>
        <v>0</v>
      </c>
      <c r="G197" s="68"/>
      <c r="H197" s="68"/>
      <c r="I197" s="64">
        <f t="shared" si="25"/>
        <v>0</v>
      </c>
      <c r="J197" s="68"/>
      <c r="K197" s="68"/>
      <c r="L197" s="64">
        <f t="shared" si="26"/>
        <v>0</v>
      </c>
      <c r="M197" s="66"/>
      <c r="N197" s="65">
        <f t="shared" si="27"/>
        <v>145</v>
      </c>
      <c r="O197" s="65">
        <f t="shared" si="22"/>
        <v>0</v>
      </c>
      <c r="P197" s="65" t="str">
        <f>IF(B198&lt;&gt;B197,SUMIF($B$6:B197,B197,$O$6:O197),"")</f>
        <v/>
      </c>
    </row>
    <row r="198" spans="1:16" x14ac:dyDescent="0.3">
      <c r="A198" s="61">
        <v>42979</v>
      </c>
      <c r="B198" s="62">
        <f t="shared" si="23"/>
        <v>35</v>
      </c>
      <c r="C198" s="63">
        <f t="shared" si="28"/>
        <v>42979</v>
      </c>
      <c r="D198" s="68"/>
      <c r="E198" s="68"/>
      <c r="F198" s="64">
        <f t="shared" si="24"/>
        <v>0</v>
      </c>
      <c r="G198" s="68"/>
      <c r="H198" s="68"/>
      <c r="I198" s="64">
        <f t="shared" si="25"/>
        <v>0</v>
      </c>
      <c r="J198" s="68"/>
      <c r="K198" s="68"/>
      <c r="L198" s="64">
        <f t="shared" si="26"/>
        <v>0</v>
      </c>
      <c r="M198" s="66"/>
      <c r="N198" s="65">
        <f t="shared" si="27"/>
        <v>145</v>
      </c>
      <c r="O198" s="65">
        <f t="shared" si="22"/>
        <v>0</v>
      </c>
      <c r="P198" s="65" t="str">
        <f>IF(B199&lt;&gt;B198,SUMIF($B$6:B198,B198,$O$6:O198),"")</f>
        <v/>
      </c>
    </row>
    <row r="199" spans="1:16" x14ac:dyDescent="0.3">
      <c r="A199" s="61">
        <v>42980</v>
      </c>
      <c r="B199" s="62">
        <f t="shared" si="23"/>
        <v>35</v>
      </c>
      <c r="C199" s="63">
        <f t="shared" si="28"/>
        <v>42980</v>
      </c>
      <c r="D199" s="68"/>
      <c r="E199" s="68"/>
      <c r="F199" s="64">
        <f t="shared" si="24"/>
        <v>0</v>
      </c>
      <c r="G199" s="68"/>
      <c r="H199" s="68"/>
      <c r="I199" s="64">
        <f t="shared" si="25"/>
        <v>0</v>
      </c>
      <c r="J199" s="68"/>
      <c r="K199" s="68"/>
      <c r="L199" s="64">
        <f t="shared" si="26"/>
        <v>0</v>
      </c>
      <c r="M199" s="66"/>
      <c r="N199" s="65">
        <f t="shared" si="27"/>
        <v>145</v>
      </c>
      <c r="O199" s="65">
        <f t="shared" si="22"/>
        <v>0</v>
      </c>
      <c r="P199" s="65" t="str">
        <f>IF(B200&lt;&gt;B199,SUMIF($B$6:B199,B199,$O$6:O199),"")</f>
        <v/>
      </c>
    </row>
    <row r="200" spans="1:16" x14ac:dyDescent="0.3">
      <c r="A200" s="61">
        <v>42981</v>
      </c>
      <c r="B200" s="62">
        <f t="shared" si="23"/>
        <v>35</v>
      </c>
      <c r="C200" s="63">
        <f t="shared" si="28"/>
        <v>42981</v>
      </c>
      <c r="D200" s="68"/>
      <c r="E200" s="68"/>
      <c r="F200" s="64">
        <f t="shared" si="24"/>
        <v>0</v>
      </c>
      <c r="G200" s="68"/>
      <c r="H200" s="68"/>
      <c r="I200" s="64">
        <f t="shared" si="25"/>
        <v>0</v>
      </c>
      <c r="J200" s="68"/>
      <c r="K200" s="68"/>
      <c r="L200" s="64">
        <f t="shared" si="26"/>
        <v>0</v>
      </c>
      <c r="M200" s="66"/>
      <c r="N200" s="65">
        <f t="shared" si="27"/>
        <v>145</v>
      </c>
      <c r="O200" s="65">
        <f t="shared" ref="O200:O263" si="29">N(M200*24)*N200</f>
        <v>0</v>
      </c>
      <c r="P200" s="65">
        <f>IF(B201&lt;&gt;B200,SUMIF($B$6:B200,B200,$O$6:O200),"")</f>
        <v>0</v>
      </c>
    </row>
    <row r="201" spans="1:16" x14ac:dyDescent="0.3">
      <c r="A201" s="61">
        <v>42982</v>
      </c>
      <c r="B201" s="62">
        <f t="shared" si="23"/>
        <v>36</v>
      </c>
      <c r="C201" s="63">
        <f t="shared" si="28"/>
        <v>42982</v>
      </c>
      <c r="D201" s="68"/>
      <c r="E201" s="68"/>
      <c r="F201" s="64">
        <f t="shared" si="24"/>
        <v>0</v>
      </c>
      <c r="G201" s="68"/>
      <c r="H201" s="68"/>
      <c r="I201" s="64">
        <f t="shared" si="25"/>
        <v>0</v>
      </c>
      <c r="J201" s="68"/>
      <c r="K201" s="68"/>
      <c r="L201" s="64">
        <f t="shared" si="26"/>
        <v>0</v>
      </c>
      <c r="M201" s="66"/>
      <c r="N201" s="65">
        <f t="shared" si="27"/>
        <v>145</v>
      </c>
      <c r="O201" s="65">
        <f t="shared" si="29"/>
        <v>0</v>
      </c>
      <c r="P201" s="65" t="str">
        <f>IF(B202&lt;&gt;B201,SUMIF($B$6:B201,B201,$O$6:O201),"")</f>
        <v/>
      </c>
    </row>
    <row r="202" spans="1:16" x14ac:dyDescent="0.3">
      <c r="A202" s="61">
        <v>42983</v>
      </c>
      <c r="B202" s="62">
        <f t="shared" si="23"/>
        <v>36</v>
      </c>
      <c r="C202" s="63">
        <f t="shared" si="28"/>
        <v>42983</v>
      </c>
      <c r="D202" s="68"/>
      <c r="E202" s="68"/>
      <c r="F202" s="64">
        <f t="shared" si="24"/>
        <v>0</v>
      </c>
      <c r="G202" s="68"/>
      <c r="H202" s="68"/>
      <c r="I202" s="64">
        <f t="shared" si="25"/>
        <v>0</v>
      </c>
      <c r="J202" s="68"/>
      <c r="K202" s="68"/>
      <c r="L202" s="64">
        <f t="shared" si="26"/>
        <v>0</v>
      </c>
      <c r="M202" s="66"/>
      <c r="N202" s="65">
        <f t="shared" si="27"/>
        <v>145</v>
      </c>
      <c r="O202" s="65">
        <f t="shared" si="29"/>
        <v>0</v>
      </c>
      <c r="P202" s="65" t="str">
        <f>IF(B203&lt;&gt;B202,SUMIF($B$6:B202,B202,$O$6:O202),"")</f>
        <v/>
      </c>
    </row>
    <row r="203" spans="1:16" x14ac:dyDescent="0.3">
      <c r="A203" s="61">
        <v>42984</v>
      </c>
      <c r="B203" s="62">
        <f t="shared" si="23"/>
        <v>36</v>
      </c>
      <c r="C203" s="63">
        <f t="shared" si="28"/>
        <v>42984</v>
      </c>
      <c r="D203" s="68"/>
      <c r="E203" s="68"/>
      <c r="F203" s="64">
        <f t="shared" si="24"/>
        <v>0</v>
      </c>
      <c r="G203" s="68"/>
      <c r="H203" s="68"/>
      <c r="I203" s="64">
        <f t="shared" si="25"/>
        <v>0</v>
      </c>
      <c r="J203" s="68"/>
      <c r="K203" s="68"/>
      <c r="L203" s="64">
        <f t="shared" si="26"/>
        <v>0</v>
      </c>
      <c r="M203" s="66"/>
      <c r="N203" s="65">
        <f t="shared" si="27"/>
        <v>145</v>
      </c>
      <c r="O203" s="65">
        <f t="shared" si="29"/>
        <v>0</v>
      </c>
      <c r="P203" s="65" t="str">
        <f>IF(B204&lt;&gt;B203,SUMIF($B$6:B203,B203,$O$6:O203),"")</f>
        <v/>
      </c>
    </row>
    <row r="204" spans="1:16" x14ac:dyDescent="0.3">
      <c r="A204" s="61">
        <v>42985</v>
      </c>
      <c r="B204" s="62">
        <f t="shared" si="23"/>
        <v>36</v>
      </c>
      <c r="C204" s="63">
        <f t="shared" si="28"/>
        <v>42985</v>
      </c>
      <c r="D204" s="68"/>
      <c r="E204" s="68"/>
      <c r="F204" s="64">
        <f t="shared" si="24"/>
        <v>0</v>
      </c>
      <c r="G204" s="68"/>
      <c r="H204" s="68"/>
      <c r="I204" s="64">
        <f t="shared" si="25"/>
        <v>0</v>
      </c>
      <c r="J204" s="68"/>
      <c r="K204" s="68"/>
      <c r="L204" s="64">
        <f t="shared" si="26"/>
        <v>0</v>
      </c>
      <c r="M204" s="66"/>
      <c r="N204" s="65">
        <f t="shared" si="27"/>
        <v>145</v>
      </c>
      <c r="O204" s="65">
        <f t="shared" si="29"/>
        <v>0</v>
      </c>
      <c r="P204" s="65" t="str">
        <f>IF(B205&lt;&gt;B204,SUMIF($B$6:B204,B204,$O$6:O204),"")</f>
        <v/>
      </c>
    </row>
    <row r="205" spans="1:16" x14ac:dyDescent="0.3">
      <c r="A205" s="61">
        <v>42986</v>
      </c>
      <c r="B205" s="62">
        <f t="shared" si="23"/>
        <v>36</v>
      </c>
      <c r="C205" s="63">
        <f t="shared" si="28"/>
        <v>42986</v>
      </c>
      <c r="D205" s="68"/>
      <c r="E205" s="68"/>
      <c r="F205" s="64">
        <f t="shared" si="24"/>
        <v>0</v>
      </c>
      <c r="G205" s="68"/>
      <c r="H205" s="68"/>
      <c r="I205" s="64">
        <f t="shared" si="25"/>
        <v>0</v>
      </c>
      <c r="J205" s="68"/>
      <c r="K205" s="68"/>
      <c r="L205" s="64">
        <f t="shared" si="26"/>
        <v>0</v>
      </c>
      <c r="M205" s="66"/>
      <c r="N205" s="65">
        <f t="shared" si="27"/>
        <v>145</v>
      </c>
      <c r="O205" s="65">
        <f t="shared" si="29"/>
        <v>0</v>
      </c>
      <c r="P205" s="65" t="str">
        <f>IF(B206&lt;&gt;B205,SUMIF($B$6:B205,B205,$O$6:O205),"")</f>
        <v/>
      </c>
    </row>
    <row r="206" spans="1:16" x14ac:dyDescent="0.3">
      <c r="A206" s="61">
        <v>42987</v>
      </c>
      <c r="B206" s="62">
        <f t="shared" si="23"/>
        <v>36</v>
      </c>
      <c r="C206" s="63">
        <f t="shared" si="28"/>
        <v>42987</v>
      </c>
      <c r="D206" s="68"/>
      <c r="E206" s="68"/>
      <c r="F206" s="64">
        <f t="shared" si="24"/>
        <v>0</v>
      </c>
      <c r="G206" s="68"/>
      <c r="H206" s="68"/>
      <c r="I206" s="64">
        <f t="shared" si="25"/>
        <v>0</v>
      </c>
      <c r="J206" s="68"/>
      <c r="K206" s="68"/>
      <c r="L206" s="64">
        <f t="shared" si="26"/>
        <v>0</v>
      </c>
      <c r="M206" s="66"/>
      <c r="N206" s="65">
        <f t="shared" si="27"/>
        <v>145</v>
      </c>
      <c r="O206" s="65">
        <f t="shared" si="29"/>
        <v>0</v>
      </c>
      <c r="P206" s="65" t="str">
        <f>IF(B207&lt;&gt;B206,SUMIF($B$6:B206,B206,$O$6:O206),"")</f>
        <v/>
      </c>
    </row>
    <row r="207" spans="1:16" x14ac:dyDescent="0.3">
      <c r="A207" s="61">
        <v>42988</v>
      </c>
      <c r="B207" s="62">
        <f t="shared" ref="B207:B270" si="30">WEEKNUM(A207,21)</f>
        <v>36</v>
      </c>
      <c r="C207" s="63">
        <f t="shared" si="28"/>
        <v>42988</v>
      </c>
      <c r="D207" s="68"/>
      <c r="E207" s="68"/>
      <c r="F207" s="64">
        <f t="shared" ref="F207:F270" si="31">E207-D207</f>
        <v>0</v>
      </c>
      <c r="G207" s="68"/>
      <c r="H207" s="68"/>
      <c r="I207" s="64">
        <f t="shared" ref="I207:I270" si="32">H207-G207</f>
        <v>0</v>
      </c>
      <c r="J207" s="68"/>
      <c r="K207" s="68"/>
      <c r="L207" s="64">
        <f t="shared" ref="L207:L270" si="33">K207-J207</f>
        <v>0</v>
      </c>
      <c r="M207" s="66"/>
      <c r="N207" s="65">
        <f t="shared" ref="N207:N270" si="34">$N$2</f>
        <v>145</v>
      </c>
      <c r="O207" s="65">
        <f t="shared" si="29"/>
        <v>0</v>
      </c>
      <c r="P207" s="65">
        <f>IF(B208&lt;&gt;B207,SUMIF($B$6:B207,B207,$O$6:O207),"")</f>
        <v>0</v>
      </c>
    </row>
    <row r="208" spans="1:16" x14ac:dyDescent="0.3">
      <c r="A208" s="61">
        <v>42989</v>
      </c>
      <c r="B208" s="62">
        <f t="shared" si="30"/>
        <v>37</v>
      </c>
      <c r="C208" s="63">
        <f t="shared" si="28"/>
        <v>42989</v>
      </c>
      <c r="D208" s="68"/>
      <c r="E208" s="68"/>
      <c r="F208" s="64">
        <f t="shared" si="31"/>
        <v>0</v>
      </c>
      <c r="G208" s="68"/>
      <c r="H208" s="68"/>
      <c r="I208" s="64">
        <f t="shared" si="32"/>
        <v>0</v>
      </c>
      <c r="J208" s="68"/>
      <c r="K208" s="68"/>
      <c r="L208" s="64">
        <f t="shared" si="33"/>
        <v>0</v>
      </c>
      <c r="M208" s="66"/>
      <c r="N208" s="65">
        <f t="shared" si="34"/>
        <v>145</v>
      </c>
      <c r="O208" s="65">
        <f t="shared" si="29"/>
        <v>0</v>
      </c>
      <c r="P208" s="65" t="str">
        <f>IF(B209&lt;&gt;B208,SUMIF($B$6:B208,B208,$O$6:O208),"")</f>
        <v/>
      </c>
    </row>
    <row r="209" spans="1:16" x14ac:dyDescent="0.3">
      <c r="A209" s="61">
        <v>42990</v>
      </c>
      <c r="B209" s="62">
        <f t="shared" si="30"/>
        <v>37</v>
      </c>
      <c r="C209" s="63">
        <f t="shared" si="28"/>
        <v>42990</v>
      </c>
      <c r="D209" s="68"/>
      <c r="E209" s="68"/>
      <c r="F209" s="64">
        <f t="shared" si="31"/>
        <v>0</v>
      </c>
      <c r="G209" s="68"/>
      <c r="H209" s="68"/>
      <c r="I209" s="64">
        <f t="shared" si="32"/>
        <v>0</v>
      </c>
      <c r="J209" s="68"/>
      <c r="K209" s="68"/>
      <c r="L209" s="64">
        <f t="shared" si="33"/>
        <v>0</v>
      </c>
      <c r="M209" s="66"/>
      <c r="N209" s="65">
        <f t="shared" si="34"/>
        <v>145</v>
      </c>
      <c r="O209" s="65">
        <f t="shared" si="29"/>
        <v>0</v>
      </c>
      <c r="P209" s="65" t="str">
        <f>IF(B210&lt;&gt;B209,SUMIF($B$6:B209,B209,$O$6:O209),"")</f>
        <v/>
      </c>
    </row>
    <row r="210" spans="1:16" x14ac:dyDescent="0.3">
      <c r="A210" s="61">
        <v>42991</v>
      </c>
      <c r="B210" s="62">
        <f t="shared" si="30"/>
        <v>37</v>
      </c>
      <c r="C210" s="63">
        <f t="shared" si="28"/>
        <v>42991</v>
      </c>
      <c r="D210" s="68"/>
      <c r="E210" s="68"/>
      <c r="F210" s="64">
        <f t="shared" si="31"/>
        <v>0</v>
      </c>
      <c r="G210" s="68"/>
      <c r="H210" s="68"/>
      <c r="I210" s="64">
        <f t="shared" si="32"/>
        <v>0</v>
      </c>
      <c r="J210" s="68"/>
      <c r="K210" s="68"/>
      <c r="L210" s="64">
        <f t="shared" si="33"/>
        <v>0</v>
      </c>
      <c r="M210" s="66"/>
      <c r="N210" s="65">
        <f t="shared" si="34"/>
        <v>145</v>
      </c>
      <c r="O210" s="65">
        <f t="shared" si="29"/>
        <v>0</v>
      </c>
      <c r="P210" s="65" t="str">
        <f>IF(B211&lt;&gt;B210,SUMIF($B$6:B210,B210,$O$6:O210),"")</f>
        <v/>
      </c>
    </row>
    <row r="211" spans="1:16" x14ac:dyDescent="0.3">
      <c r="A211" s="61">
        <v>42992</v>
      </c>
      <c r="B211" s="62">
        <f t="shared" si="30"/>
        <v>37</v>
      </c>
      <c r="C211" s="63">
        <f t="shared" si="28"/>
        <v>42992</v>
      </c>
      <c r="D211" s="68"/>
      <c r="E211" s="68"/>
      <c r="F211" s="64">
        <f t="shared" si="31"/>
        <v>0</v>
      </c>
      <c r="G211" s="68"/>
      <c r="H211" s="68"/>
      <c r="I211" s="64">
        <f t="shared" si="32"/>
        <v>0</v>
      </c>
      <c r="J211" s="68"/>
      <c r="K211" s="68"/>
      <c r="L211" s="64">
        <f t="shared" si="33"/>
        <v>0</v>
      </c>
      <c r="M211" s="66"/>
      <c r="N211" s="65">
        <f t="shared" si="34"/>
        <v>145</v>
      </c>
      <c r="O211" s="65">
        <f t="shared" si="29"/>
        <v>0</v>
      </c>
      <c r="P211" s="65" t="str">
        <f>IF(B212&lt;&gt;B211,SUMIF($B$6:B211,B211,$O$6:O211),"")</f>
        <v/>
      </c>
    </row>
    <row r="212" spans="1:16" x14ac:dyDescent="0.3">
      <c r="A212" s="61">
        <v>42993</v>
      </c>
      <c r="B212" s="62">
        <f t="shared" si="30"/>
        <v>37</v>
      </c>
      <c r="C212" s="63">
        <f t="shared" si="28"/>
        <v>42993</v>
      </c>
      <c r="D212" s="68"/>
      <c r="E212" s="68"/>
      <c r="F212" s="64">
        <f t="shared" si="31"/>
        <v>0</v>
      </c>
      <c r="G212" s="68"/>
      <c r="H212" s="68"/>
      <c r="I212" s="64">
        <f t="shared" si="32"/>
        <v>0</v>
      </c>
      <c r="J212" s="68"/>
      <c r="K212" s="68"/>
      <c r="L212" s="64">
        <f t="shared" si="33"/>
        <v>0</v>
      </c>
      <c r="M212" s="66"/>
      <c r="N212" s="65">
        <f t="shared" si="34"/>
        <v>145</v>
      </c>
      <c r="O212" s="65">
        <f t="shared" si="29"/>
        <v>0</v>
      </c>
      <c r="P212" s="65" t="str">
        <f>IF(B213&lt;&gt;B212,SUMIF($B$6:B212,B212,$O$6:O212),"")</f>
        <v/>
      </c>
    </row>
    <row r="213" spans="1:16" x14ac:dyDescent="0.3">
      <c r="A213" s="61">
        <v>42994</v>
      </c>
      <c r="B213" s="62">
        <f t="shared" si="30"/>
        <v>37</v>
      </c>
      <c r="C213" s="63">
        <f t="shared" si="28"/>
        <v>42994</v>
      </c>
      <c r="D213" s="68"/>
      <c r="E213" s="68"/>
      <c r="F213" s="64">
        <f t="shared" si="31"/>
        <v>0</v>
      </c>
      <c r="G213" s="68"/>
      <c r="H213" s="68"/>
      <c r="I213" s="64">
        <f t="shared" si="32"/>
        <v>0</v>
      </c>
      <c r="J213" s="68"/>
      <c r="K213" s="68"/>
      <c r="L213" s="64">
        <f t="shared" si="33"/>
        <v>0</v>
      </c>
      <c r="M213" s="66"/>
      <c r="N213" s="65">
        <f t="shared" si="34"/>
        <v>145</v>
      </c>
      <c r="O213" s="65">
        <f t="shared" si="29"/>
        <v>0</v>
      </c>
      <c r="P213" s="65" t="str">
        <f>IF(B214&lt;&gt;B213,SUMIF($B$6:B213,B213,$O$6:O213),"")</f>
        <v/>
      </c>
    </row>
    <row r="214" spans="1:16" x14ac:dyDescent="0.3">
      <c r="A214" s="61">
        <v>42995</v>
      </c>
      <c r="B214" s="62">
        <f t="shared" si="30"/>
        <v>37</v>
      </c>
      <c r="C214" s="63">
        <f t="shared" si="28"/>
        <v>42995</v>
      </c>
      <c r="D214" s="68"/>
      <c r="E214" s="68"/>
      <c r="F214" s="64">
        <f t="shared" si="31"/>
        <v>0</v>
      </c>
      <c r="G214" s="68"/>
      <c r="H214" s="68"/>
      <c r="I214" s="64">
        <f t="shared" si="32"/>
        <v>0</v>
      </c>
      <c r="J214" s="68"/>
      <c r="K214" s="68"/>
      <c r="L214" s="64">
        <f t="shared" si="33"/>
        <v>0</v>
      </c>
      <c r="M214" s="66"/>
      <c r="N214" s="65">
        <f t="shared" si="34"/>
        <v>145</v>
      </c>
      <c r="O214" s="65">
        <f t="shared" si="29"/>
        <v>0</v>
      </c>
      <c r="P214" s="65">
        <f>IF(B215&lt;&gt;B214,SUMIF($B$6:B214,B214,$O$6:O214),"")</f>
        <v>0</v>
      </c>
    </row>
    <row r="215" spans="1:16" x14ac:dyDescent="0.3">
      <c r="A215" s="61">
        <v>42996</v>
      </c>
      <c r="B215" s="62">
        <f t="shared" si="30"/>
        <v>38</v>
      </c>
      <c r="C215" s="63">
        <f t="shared" si="28"/>
        <v>42996</v>
      </c>
      <c r="D215" s="68"/>
      <c r="E215" s="68"/>
      <c r="F215" s="64">
        <f t="shared" si="31"/>
        <v>0</v>
      </c>
      <c r="G215" s="68"/>
      <c r="H215" s="68"/>
      <c r="I215" s="64">
        <f t="shared" si="32"/>
        <v>0</v>
      </c>
      <c r="J215" s="68"/>
      <c r="K215" s="68"/>
      <c r="L215" s="64">
        <f t="shared" si="33"/>
        <v>0</v>
      </c>
      <c r="M215" s="66"/>
      <c r="N215" s="65">
        <f t="shared" si="34"/>
        <v>145</v>
      </c>
      <c r="O215" s="65">
        <f t="shared" si="29"/>
        <v>0</v>
      </c>
      <c r="P215" s="65" t="str">
        <f>IF(B216&lt;&gt;B215,SUMIF($B$6:B215,B215,$O$6:O215),"")</f>
        <v/>
      </c>
    </row>
    <row r="216" spans="1:16" x14ac:dyDescent="0.3">
      <c r="A216" s="61">
        <v>42997</v>
      </c>
      <c r="B216" s="62">
        <f t="shared" si="30"/>
        <v>38</v>
      </c>
      <c r="C216" s="63">
        <f t="shared" si="28"/>
        <v>42997</v>
      </c>
      <c r="D216" s="68"/>
      <c r="E216" s="68"/>
      <c r="F216" s="64">
        <f t="shared" si="31"/>
        <v>0</v>
      </c>
      <c r="G216" s="68"/>
      <c r="H216" s="68"/>
      <c r="I216" s="64">
        <f t="shared" si="32"/>
        <v>0</v>
      </c>
      <c r="J216" s="68"/>
      <c r="K216" s="68"/>
      <c r="L216" s="64">
        <f t="shared" si="33"/>
        <v>0</v>
      </c>
      <c r="M216" s="66"/>
      <c r="N216" s="65">
        <f t="shared" si="34"/>
        <v>145</v>
      </c>
      <c r="O216" s="65">
        <f t="shared" si="29"/>
        <v>0</v>
      </c>
      <c r="P216" s="65" t="str">
        <f>IF(B217&lt;&gt;B216,SUMIF($B$6:B216,B216,$O$6:O216),"")</f>
        <v/>
      </c>
    </row>
    <row r="217" spans="1:16" x14ac:dyDescent="0.3">
      <c r="A217" s="61">
        <v>42998</v>
      </c>
      <c r="B217" s="62">
        <f t="shared" si="30"/>
        <v>38</v>
      </c>
      <c r="C217" s="63">
        <f t="shared" si="28"/>
        <v>42998</v>
      </c>
      <c r="D217" s="68"/>
      <c r="E217" s="68"/>
      <c r="F217" s="64">
        <f t="shared" si="31"/>
        <v>0</v>
      </c>
      <c r="G217" s="68"/>
      <c r="H217" s="68"/>
      <c r="I217" s="64">
        <f t="shared" si="32"/>
        <v>0</v>
      </c>
      <c r="J217" s="68"/>
      <c r="K217" s="68"/>
      <c r="L217" s="64">
        <f t="shared" si="33"/>
        <v>0</v>
      </c>
      <c r="M217" s="66"/>
      <c r="N217" s="65">
        <f t="shared" si="34"/>
        <v>145</v>
      </c>
      <c r="O217" s="65">
        <f t="shared" si="29"/>
        <v>0</v>
      </c>
      <c r="P217" s="65" t="str">
        <f>IF(B218&lt;&gt;B217,SUMIF($B$6:B217,B217,$O$6:O217),"")</f>
        <v/>
      </c>
    </row>
    <row r="218" spans="1:16" x14ac:dyDescent="0.3">
      <c r="A218" s="61">
        <v>42999</v>
      </c>
      <c r="B218" s="62">
        <f t="shared" si="30"/>
        <v>38</v>
      </c>
      <c r="C218" s="63">
        <f t="shared" si="28"/>
        <v>42999</v>
      </c>
      <c r="D218" s="68"/>
      <c r="E218" s="68"/>
      <c r="F218" s="64">
        <f t="shared" si="31"/>
        <v>0</v>
      </c>
      <c r="G218" s="68"/>
      <c r="H218" s="68"/>
      <c r="I218" s="64">
        <f t="shared" si="32"/>
        <v>0</v>
      </c>
      <c r="J218" s="68"/>
      <c r="K218" s="68"/>
      <c r="L218" s="64">
        <f t="shared" si="33"/>
        <v>0</v>
      </c>
      <c r="M218" s="66"/>
      <c r="N218" s="65">
        <f t="shared" si="34"/>
        <v>145</v>
      </c>
      <c r="O218" s="65">
        <f t="shared" si="29"/>
        <v>0</v>
      </c>
      <c r="P218" s="65" t="str">
        <f>IF(B219&lt;&gt;B218,SUMIF($B$6:B218,B218,$O$6:O218),"")</f>
        <v/>
      </c>
    </row>
    <row r="219" spans="1:16" x14ac:dyDescent="0.3">
      <c r="A219" s="61">
        <v>43000</v>
      </c>
      <c r="B219" s="62">
        <f t="shared" si="30"/>
        <v>38</v>
      </c>
      <c r="C219" s="63">
        <f t="shared" si="28"/>
        <v>43000</v>
      </c>
      <c r="D219" s="68"/>
      <c r="E219" s="68"/>
      <c r="F219" s="64">
        <f t="shared" si="31"/>
        <v>0</v>
      </c>
      <c r="G219" s="68"/>
      <c r="H219" s="68"/>
      <c r="I219" s="64">
        <f t="shared" si="32"/>
        <v>0</v>
      </c>
      <c r="J219" s="68"/>
      <c r="K219" s="68"/>
      <c r="L219" s="64">
        <f t="shared" si="33"/>
        <v>0</v>
      </c>
      <c r="M219" s="66"/>
      <c r="N219" s="65">
        <f t="shared" si="34"/>
        <v>145</v>
      </c>
      <c r="O219" s="65">
        <f t="shared" si="29"/>
        <v>0</v>
      </c>
      <c r="P219" s="65" t="str">
        <f>IF(B220&lt;&gt;B219,SUMIF($B$6:B219,B219,$O$6:O219),"")</f>
        <v/>
      </c>
    </row>
    <row r="220" spans="1:16" x14ac:dyDescent="0.3">
      <c r="A220" s="61">
        <v>43001</v>
      </c>
      <c r="B220" s="62">
        <f t="shared" si="30"/>
        <v>38</v>
      </c>
      <c r="C220" s="63">
        <f t="shared" si="28"/>
        <v>43001</v>
      </c>
      <c r="D220" s="68"/>
      <c r="E220" s="68"/>
      <c r="F220" s="64">
        <f t="shared" si="31"/>
        <v>0</v>
      </c>
      <c r="G220" s="68"/>
      <c r="H220" s="68"/>
      <c r="I220" s="64">
        <f t="shared" si="32"/>
        <v>0</v>
      </c>
      <c r="J220" s="68"/>
      <c r="K220" s="68"/>
      <c r="L220" s="64">
        <f t="shared" si="33"/>
        <v>0</v>
      </c>
      <c r="M220" s="66"/>
      <c r="N220" s="65">
        <f t="shared" si="34"/>
        <v>145</v>
      </c>
      <c r="O220" s="65">
        <f t="shared" si="29"/>
        <v>0</v>
      </c>
      <c r="P220" s="65" t="str">
        <f>IF(B221&lt;&gt;B220,SUMIF($B$6:B220,B220,$O$6:O220),"")</f>
        <v/>
      </c>
    </row>
    <row r="221" spans="1:16" x14ac:dyDescent="0.3">
      <c r="A221" s="61">
        <v>43002</v>
      </c>
      <c r="B221" s="62">
        <f t="shared" si="30"/>
        <v>38</v>
      </c>
      <c r="C221" s="63">
        <f t="shared" si="28"/>
        <v>43002</v>
      </c>
      <c r="D221" s="68"/>
      <c r="E221" s="68"/>
      <c r="F221" s="64">
        <f t="shared" si="31"/>
        <v>0</v>
      </c>
      <c r="G221" s="68"/>
      <c r="H221" s="68"/>
      <c r="I221" s="64">
        <f t="shared" si="32"/>
        <v>0</v>
      </c>
      <c r="J221" s="68"/>
      <c r="K221" s="68"/>
      <c r="L221" s="64">
        <f t="shared" si="33"/>
        <v>0</v>
      </c>
      <c r="M221" s="66"/>
      <c r="N221" s="65">
        <f t="shared" si="34"/>
        <v>145</v>
      </c>
      <c r="O221" s="65">
        <f t="shared" si="29"/>
        <v>0</v>
      </c>
      <c r="P221" s="65">
        <f>IF(B222&lt;&gt;B221,SUMIF($B$6:B221,B221,$O$6:O221),"")</f>
        <v>0</v>
      </c>
    </row>
    <row r="222" spans="1:16" x14ac:dyDescent="0.3">
      <c r="A222" s="61">
        <v>43003</v>
      </c>
      <c r="B222" s="62">
        <f t="shared" si="30"/>
        <v>39</v>
      </c>
      <c r="C222" s="63">
        <f t="shared" si="28"/>
        <v>43003</v>
      </c>
      <c r="D222" s="68"/>
      <c r="E222" s="68"/>
      <c r="F222" s="64">
        <f t="shared" si="31"/>
        <v>0</v>
      </c>
      <c r="G222" s="68"/>
      <c r="H222" s="68"/>
      <c r="I222" s="64">
        <f t="shared" si="32"/>
        <v>0</v>
      </c>
      <c r="J222" s="68"/>
      <c r="K222" s="68"/>
      <c r="L222" s="64">
        <f t="shared" si="33"/>
        <v>0</v>
      </c>
      <c r="M222" s="66"/>
      <c r="N222" s="65">
        <f t="shared" si="34"/>
        <v>145</v>
      </c>
      <c r="O222" s="65">
        <f t="shared" si="29"/>
        <v>0</v>
      </c>
      <c r="P222" s="65" t="str">
        <f>IF(B223&lt;&gt;B222,SUMIF($B$6:B222,B222,$O$6:O222),"")</f>
        <v/>
      </c>
    </row>
    <row r="223" spans="1:16" x14ac:dyDescent="0.3">
      <c r="A223" s="61">
        <v>43004</v>
      </c>
      <c r="B223" s="62">
        <f t="shared" si="30"/>
        <v>39</v>
      </c>
      <c r="C223" s="63">
        <f t="shared" ref="C223:C286" si="35">A223</f>
        <v>43004</v>
      </c>
      <c r="D223" s="68"/>
      <c r="E223" s="68"/>
      <c r="F223" s="64">
        <f t="shared" si="31"/>
        <v>0</v>
      </c>
      <c r="G223" s="68"/>
      <c r="H223" s="68"/>
      <c r="I223" s="64">
        <f t="shared" si="32"/>
        <v>0</v>
      </c>
      <c r="J223" s="68"/>
      <c r="K223" s="68"/>
      <c r="L223" s="64">
        <f t="shared" si="33"/>
        <v>0</v>
      </c>
      <c r="M223" s="66"/>
      <c r="N223" s="65">
        <f t="shared" si="34"/>
        <v>145</v>
      </c>
      <c r="O223" s="65">
        <f t="shared" si="29"/>
        <v>0</v>
      </c>
      <c r="P223" s="65" t="str">
        <f>IF(B224&lt;&gt;B223,SUMIF($B$6:B223,B223,$O$6:O223),"")</f>
        <v/>
      </c>
    </row>
    <row r="224" spans="1:16" x14ac:dyDescent="0.3">
      <c r="A224" s="61">
        <v>43005</v>
      </c>
      <c r="B224" s="62">
        <f t="shared" si="30"/>
        <v>39</v>
      </c>
      <c r="C224" s="63">
        <f t="shared" si="35"/>
        <v>43005</v>
      </c>
      <c r="D224" s="68"/>
      <c r="E224" s="68"/>
      <c r="F224" s="64">
        <f t="shared" si="31"/>
        <v>0</v>
      </c>
      <c r="G224" s="68"/>
      <c r="H224" s="68"/>
      <c r="I224" s="64">
        <f t="shared" si="32"/>
        <v>0</v>
      </c>
      <c r="J224" s="68"/>
      <c r="K224" s="68"/>
      <c r="L224" s="64">
        <f t="shared" si="33"/>
        <v>0</v>
      </c>
      <c r="M224" s="66"/>
      <c r="N224" s="65">
        <f t="shared" si="34"/>
        <v>145</v>
      </c>
      <c r="O224" s="65">
        <f t="shared" si="29"/>
        <v>0</v>
      </c>
      <c r="P224" s="65" t="str">
        <f>IF(B225&lt;&gt;B224,SUMIF($B$6:B224,B224,$O$6:O224),"")</f>
        <v/>
      </c>
    </row>
    <row r="225" spans="1:16" x14ac:dyDescent="0.3">
      <c r="A225" s="61">
        <v>43006</v>
      </c>
      <c r="B225" s="62">
        <f t="shared" si="30"/>
        <v>39</v>
      </c>
      <c r="C225" s="63">
        <f t="shared" si="35"/>
        <v>43006</v>
      </c>
      <c r="D225" s="68"/>
      <c r="E225" s="68"/>
      <c r="F225" s="64">
        <f t="shared" si="31"/>
        <v>0</v>
      </c>
      <c r="G225" s="68"/>
      <c r="H225" s="68"/>
      <c r="I225" s="64">
        <f t="shared" si="32"/>
        <v>0</v>
      </c>
      <c r="J225" s="68"/>
      <c r="K225" s="68"/>
      <c r="L225" s="64">
        <f t="shared" si="33"/>
        <v>0</v>
      </c>
      <c r="M225" s="66"/>
      <c r="N225" s="65">
        <f t="shared" si="34"/>
        <v>145</v>
      </c>
      <c r="O225" s="65">
        <f t="shared" si="29"/>
        <v>0</v>
      </c>
      <c r="P225" s="65" t="str">
        <f>IF(B226&lt;&gt;B225,SUMIF($B$6:B225,B225,$O$6:O225),"")</f>
        <v/>
      </c>
    </row>
    <row r="226" spans="1:16" x14ac:dyDescent="0.3">
      <c r="A226" s="61">
        <v>43007</v>
      </c>
      <c r="B226" s="62">
        <f t="shared" si="30"/>
        <v>39</v>
      </c>
      <c r="C226" s="63">
        <f t="shared" si="35"/>
        <v>43007</v>
      </c>
      <c r="D226" s="68"/>
      <c r="E226" s="68"/>
      <c r="F226" s="64">
        <f t="shared" si="31"/>
        <v>0</v>
      </c>
      <c r="G226" s="68"/>
      <c r="H226" s="68"/>
      <c r="I226" s="64">
        <f t="shared" si="32"/>
        <v>0</v>
      </c>
      <c r="J226" s="68"/>
      <c r="K226" s="68"/>
      <c r="L226" s="64">
        <f t="shared" si="33"/>
        <v>0</v>
      </c>
      <c r="M226" s="66"/>
      <c r="N226" s="65">
        <f t="shared" si="34"/>
        <v>145</v>
      </c>
      <c r="O226" s="65">
        <f t="shared" si="29"/>
        <v>0</v>
      </c>
      <c r="P226" s="65" t="str">
        <f>IF(B227&lt;&gt;B226,SUMIF($B$6:B226,B226,$O$6:O226),"")</f>
        <v/>
      </c>
    </row>
    <row r="227" spans="1:16" x14ac:dyDescent="0.3">
      <c r="A227" s="61">
        <v>43008</v>
      </c>
      <c r="B227" s="62">
        <f t="shared" si="30"/>
        <v>39</v>
      </c>
      <c r="C227" s="63">
        <f t="shared" si="35"/>
        <v>43008</v>
      </c>
      <c r="D227" s="68"/>
      <c r="E227" s="68"/>
      <c r="F227" s="64">
        <f t="shared" si="31"/>
        <v>0</v>
      </c>
      <c r="G227" s="68"/>
      <c r="H227" s="68"/>
      <c r="I227" s="64">
        <f t="shared" si="32"/>
        <v>0</v>
      </c>
      <c r="J227" s="68"/>
      <c r="K227" s="68"/>
      <c r="L227" s="64">
        <f t="shared" si="33"/>
        <v>0</v>
      </c>
      <c r="M227" s="66"/>
      <c r="N227" s="65">
        <f t="shared" si="34"/>
        <v>145</v>
      </c>
      <c r="O227" s="65">
        <f t="shared" si="29"/>
        <v>0</v>
      </c>
      <c r="P227" s="65" t="str">
        <f>IF(B228&lt;&gt;B227,SUMIF($B$6:B227,B227,$O$6:O227),"")</f>
        <v/>
      </c>
    </row>
    <row r="228" spans="1:16" x14ac:dyDescent="0.3">
      <c r="A228" s="61">
        <v>43009</v>
      </c>
      <c r="B228" s="62">
        <f t="shared" si="30"/>
        <v>39</v>
      </c>
      <c r="C228" s="63">
        <f t="shared" si="35"/>
        <v>43009</v>
      </c>
      <c r="D228" s="68"/>
      <c r="E228" s="68"/>
      <c r="F228" s="64">
        <f t="shared" si="31"/>
        <v>0</v>
      </c>
      <c r="G228" s="68"/>
      <c r="H228" s="68"/>
      <c r="I228" s="64">
        <f t="shared" si="32"/>
        <v>0</v>
      </c>
      <c r="J228" s="68"/>
      <c r="K228" s="68"/>
      <c r="L228" s="64">
        <f t="shared" si="33"/>
        <v>0</v>
      </c>
      <c r="M228" s="66"/>
      <c r="N228" s="65">
        <f t="shared" si="34"/>
        <v>145</v>
      </c>
      <c r="O228" s="65">
        <f t="shared" si="29"/>
        <v>0</v>
      </c>
      <c r="P228" s="65">
        <f>IF(B229&lt;&gt;B228,SUMIF($B$6:B228,B228,$O$6:O228),"")</f>
        <v>0</v>
      </c>
    </row>
    <row r="229" spans="1:16" x14ac:dyDescent="0.3">
      <c r="A229" s="61">
        <v>43010</v>
      </c>
      <c r="B229" s="62">
        <f t="shared" si="30"/>
        <v>40</v>
      </c>
      <c r="C229" s="63">
        <f t="shared" si="35"/>
        <v>43010</v>
      </c>
      <c r="D229" s="68"/>
      <c r="E229" s="68"/>
      <c r="F229" s="64">
        <f t="shared" si="31"/>
        <v>0</v>
      </c>
      <c r="G229" s="68"/>
      <c r="H229" s="68"/>
      <c r="I229" s="64">
        <f t="shared" si="32"/>
        <v>0</v>
      </c>
      <c r="J229" s="68"/>
      <c r="K229" s="68"/>
      <c r="L229" s="64">
        <f t="shared" si="33"/>
        <v>0</v>
      </c>
      <c r="M229" s="66"/>
      <c r="N229" s="65">
        <f t="shared" si="34"/>
        <v>145</v>
      </c>
      <c r="O229" s="65">
        <f t="shared" si="29"/>
        <v>0</v>
      </c>
      <c r="P229" s="65" t="str">
        <f>IF(B230&lt;&gt;B229,SUMIF($B$6:B229,B229,$O$6:O229),"")</f>
        <v/>
      </c>
    </row>
    <row r="230" spans="1:16" x14ac:dyDescent="0.3">
      <c r="A230" s="61">
        <v>43011</v>
      </c>
      <c r="B230" s="62">
        <f t="shared" si="30"/>
        <v>40</v>
      </c>
      <c r="C230" s="63">
        <f t="shared" si="35"/>
        <v>43011</v>
      </c>
      <c r="D230" s="68"/>
      <c r="E230" s="68"/>
      <c r="F230" s="64">
        <f t="shared" si="31"/>
        <v>0</v>
      </c>
      <c r="G230" s="68"/>
      <c r="H230" s="68"/>
      <c r="I230" s="64">
        <f t="shared" si="32"/>
        <v>0</v>
      </c>
      <c r="J230" s="68"/>
      <c r="K230" s="68"/>
      <c r="L230" s="64">
        <f t="shared" si="33"/>
        <v>0</v>
      </c>
      <c r="M230" s="66"/>
      <c r="N230" s="65">
        <f t="shared" si="34"/>
        <v>145</v>
      </c>
      <c r="O230" s="65">
        <f t="shared" si="29"/>
        <v>0</v>
      </c>
      <c r="P230" s="65" t="str">
        <f>IF(B231&lt;&gt;B230,SUMIF($B$6:B230,B230,$O$6:O230),"")</f>
        <v/>
      </c>
    </row>
    <row r="231" spans="1:16" x14ac:dyDescent="0.3">
      <c r="A231" s="61">
        <v>43012</v>
      </c>
      <c r="B231" s="62">
        <f t="shared" si="30"/>
        <v>40</v>
      </c>
      <c r="C231" s="63">
        <f t="shared" si="35"/>
        <v>43012</v>
      </c>
      <c r="D231" s="68"/>
      <c r="E231" s="68"/>
      <c r="F231" s="64">
        <f t="shared" si="31"/>
        <v>0</v>
      </c>
      <c r="G231" s="68"/>
      <c r="H231" s="68"/>
      <c r="I231" s="64">
        <f t="shared" si="32"/>
        <v>0</v>
      </c>
      <c r="J231" s="68"/>
      <c r="K231" s="68"/>
      <c r="L231" s="64">
        <f t="shared" si="33"/>
        <v>0</v>
      </c>
      <c r="M231" s="66"/>
      <c r="N231" s="65">
        <f t="shared" si="34"/>
        <v>145</v>
      </c>
      <c r="O231" s="65">
        <f t="shared" si="29"/>
        <v>0</v>
      </c>
      <c r="P231" s="65" t="str">
        <f>IF(B232&lt;&gt;B231,SUMIF($B$6:B231,B231,$O$6:O231),"")</f>
        <v/>
      </c>
    </row>
    <row r="232" spans="1:16" x14ac:dyDescent="0.3">
      <c r="A232" s="61">
        <v>43013</v>
      </c>
      <c r="B232" s="62">
        <f t="shared" si="30"/>
        <v>40</v>
      </c>
      <c r="C232" s="63">
        <f t="shared" si="35"/>
        <v>43013</v>
      </c>
      <c r="D232" s="68"/>
      <c r="E232" s="68"/>
      <c r="F232" s="64">
        <f t="shared" si="31"/>
        <v>0</v>
      </c>
      <c r="G232" s="68"/>
      <c r="H232" s="68"/>
      <c r="I232" s="64">
        <f t="shared" si="32"/>
        <v>0</v>
      </c>
      <c r="J232" s="68"/>
      <c r="K232" s="68"/>
      <c r="L232" s="64">
        <f t="shared" si="33"/>
        <v>0</v>
      </c>
      <c r="M232" s="66"/>
      <c r="N232" s="65">
        <f t="shared" si="34"/>
        <v>145</v>
      </c>
      <c r="O232" s="65">
        <f t="shared" si="29"/>
        <v>0</v>
      </c>
      <c r="P232" s="65" t="str">
        <f>IF(B233&lt;&gt;B232,SUMIF($B$6:B232,B232,$O$6:O232),"")</f>
        <v/>
      </c>
    </row>
    <row r="233" spans="1:16" x14ac:dyDescent="0.3">
      <c r="A233" s="61">
        <v>43014</v>
      </c>
      <c r="B233" s="62">
        <f t="shared" si="30"/>
        <v>40</v>
      </c>
      <c r="C233" s="63">
        <f t="shared" si="35"/>
        <v>43014</v>
      </c>
      <c r="D233" s="68"/>
      <c r="E233" s="68"/>
      <c r="F233" s="64">
        <f t="shared" si="31"/>
        <v>0</v>
      </c>
      <c r="G233" s="68"/>
      <c r="H233" s="68"/>
      <c r="I233" s="64">
        <f t="shared" si="32"/>
        <v>0</v>
      </c>
      <c r="J233" s="68"/>
      <c r="K233" s="68"/>
      <c r="L233" s="64">
        <f t="shared" si="33"/>
        <v>0</v>
      </c>
      <c r="M233" s="66"/>
      <c r="N233" s="65">
        <f t="shared" si="34"/>
        <v>145</v>
      </c>
      <c r="O233" s="65">
        <f t="shared" si="29"/>
        <v>0</v>
      </c>
      <c r="P233" s="65" t="str">
        <f>IF(B234&lt;&gt;B233,SUMIF($B$6:B233,B233,$O$6:O233),"")</f>
        <v/>
      </c>
    </row>
    <row r="234" spans="1:16" x14ac:dyDescent="0.3">
      <c r="A234" s="61">
        <v>43015</v>
      </c>
      <c r="B234" s="62">
        <f t="shared" si="30"/>
        <v>40</v>
      </c>
      <c r="C234" s="63">
        <f t="shared" si="35"/>
        <v>43015</v>
      </c>
      <c r="D234" s="68"/>
      <c r="E234" s="68"/>
      <c r="F234" s="64">
        <f t="shared" si="31"/>
        <v>0</v>
      </c>
      <c r="G234" s="68"/>
      <c r="H234" s="68"/>
      <c r="I234" s="64">
        <f t="shared" si="32"/>
        <v>0</v>
      </c>
      <c r="J234" s="68"/>
      <c r="K234" s="68"/>
      <c r="L234" s="64">
        <f t="shared" si="33"/>
        <v>0</v>
      </c>
      <c r="M234" s="66"/>
      <c r="N234" s="65">
        <f t="shared" si="34"/>
        <v>145</v>
      </c>
      <c r="O234" s="65">
        <f t="shared" si="29"/>
        <v>0</v>
      </c>
      <c r="P234" s="65" t="str">
        <f>IF(B235&lt;&gt;B234,SUMIF($B$6:B234,B234,$O$6:O234),"")</f>
        <v/>
      </c>
    </row>
    <row r="235" spans="1:16" x14ac:dyDescent="0.3">
      <c r="A235" s="61">
        <v>43016</v>
      </c>
      <c r="B235" s="62">
        <f t="shared" si="30"/>
        <v>40</v>
      </c>
      <c r="C235" s="63">
        <f t="shared" si="35"/>
        <v>43016</v>
      </c>
      <c r="D235" s="68"/>
      <c r="E235" s="68"/>
      <c r="F235" s="64">
        <f t="shared" si="31"/>
        <v>0</v>
      </c>
      <c r="G235" s="68"/>
      <c r="H235" s="68"/>
      <c r="I235" s="64">
        <f t="shared" si="32"/>
        <v>0</v>
      </c>
      <c r="J235" s="68"/>
      <c r="K235" s="68"/>
      <c r="L235" s="64">
        <f t="shared" si="33"/>
        <v>0</v>
      </c>
      <c r="M235" s="66"/>
      <c r="N235" s="65">
        <f t="shared" si="34"/>
        <v>145</v>
      </c>
      <c r="O235" s="65">
        <f t="shared" si="29"/>
        <v>0</v>
      </c>
      <c r="P235" s="65">
        <f>IF(B236&lt;&gt;B235,SUMIF($B$6:B235,B235,$O$6:O235),"")</f>
        <v>0</v>
      </c>
    </row>
    <row r="236" spans="1:16" x14ac:dyDescent="0.3">
      <c r="A236" s="61">
        <v>43017</v>
      </c>
      <c r="B236" s="62">
        <f t="shared" si="30"/>
        <v>41</v>
      </c>
      <c r="C236" s="63">
        <f t="shared" si="35"/>
        <v>43017</v>
      </c>
      <c r="D236" s="68"/>
      <c r="E236" s="68"/>
      <c r="F236" s="64">
        <f t="shared" si="31"/>
        <v>0</v>
      </c>
      <c r="G236" s="68"/>
      <c r="H236" s="68"/>
      <c r="I236" s="64">
        <f t="shared" si="32"/>
        <v>0</v>
      </c>
      <c r="J236" s="68"/>
      <c r="K236" s="68"/>
      <c r="L236" s="64">
        <f t="shared" si="33"/>
        <v>0</v>
      </c>
      <c r="M236" s="66"/>
      <c r="N236" s="65">
        <f t="shared" si="34"/>
        <v>145</v>
      </c>
      <c r="O236" s="65">
        <f t="shared" si="29"/>
        <v>0</v>
      </c>
      <c r="P236" s="65" t="str">
        <f>IF(B237&lt;&gt;B236,SUMIF($B$6:B236,B236,$O$6:O236),"")</f>
        <v/>
      </c>
    </row>
    <row r="237" spans="1:16" x14ac:dyDescent="0.3">
      <c r="A237" s="61">
        <v>43018</v>
      </c>
      <c r="B237" s="62">
        <f t="shared" si="30"/>
        <v>41</v>
      </c>
      <c r="C237" s="63">
        <f t="shared" si="35"/>
        <v>43018</v>
      </c>
      <c r="D237" s="68"/>
      <c r="E237" s="68"/>
      <c r="F237" s="64">
        <f t="shared" si="31"/>
        <v>0</v>
      </c>
      <c r="G237" s="68"/>
      <c r="H237" s="68"/>
      <c r="I237" s="64">
        <f t="shared" si="32"/>
        <v>0</v>
      </c>
      <c r="J237" s="68"/>
      <c r="K237" s="68"/>
      <c r="L237" s="64">
        <f t="shared" si="33"/>
        <v>0</v>
      </c>
      <c r="M237" s="66"/>
      <c r="N237" s="65">
        <f t="shared" si="34"/>
        <v>145</v>
      </c>
      <c r="O237" s="65">
        <f t="shared" si="29"/>
        <v>0</v>
      </c>
      <c r="P237" s="65" t="str">
        <f>IF(B238&lt;&gt;B237,SUMIF($B$6:B237,B237,$O$6:O237),"")</f>
        <v/>
      </c>
    </row>
    <row r="238" spans="1:16" x14ac:dyDescent="0.3">
      <c r="A238" s="61">
        <v>43019</v>
      </c>
      <c r="B238" s="62">
        <f t="shared" si="30"/>
        <v>41</v>
      </c>
      <c r="C238" s="63">
        <f t="shared" si="35"/>
        <v>43019</v>
      </c>
      <c r="D238" s="68"/>
      <c r="E238" s="68"/>
      <c r="F238" s="64">
        <f t="shared" si="31"/>
        <v>0</v>
      </c>
      <c r="G238" s="68"/>
      <c r="H238" s="68"/>
      <c r="I238" s="64">
        <f t="shared" si="32"/>
        <v>0</v>
      </c>
      <c r="J238" s="68"/>
      <c r="K238" s="68"/>
      <c r="L238" s="64">
        <f t="shared" si="33"/>
        <v>0</v>
      </c>
      <c r="M238" s="66"/>
      <c r="N238" s="65">
        <f t="shared" si="34"/>
        <v>145</v>
      </c>
      <c r="O238" s="65">
        <f t="shared" si="29"/>
        <v>0</v>
      </c>
      <c r="P238" s="65" t="str">
        <f>IF(B239&lt;&gt;B238,SUMIF($B$6:B238,B238,$O$6:O238),"")</f>
        <v/>
      </c>
    </row>
    <row r="239" spans="1:16" x14ac:dyDescent="0.3">
      <c r="A239" s="61">
        <v>43020</v>
      </c>
      <c r="B239" s="62">
        <f t="shared" si="30"/>
        <v>41</v>
      </c>
      <c r="C239" s="63">
        <f t="shared" si="35"/>
        <v>43020</v>
      </c>
      <c r="D239" s="68"/>
      <c r="E239" s="68"/>
      <c r="F239" s="64">
        <f t="shared" si="31"/>
        <v>0</v>
      </c>
      <c r="G239" s="68"/>
      <c r="H239" s="68"/>
      <c r="I239" s="64">
        <f t="shared" si="32"/>
        <v>0</v>
      </c>
      <c r="J239" s="68"/>
      <c r="K239" s="68"/>
      <c r="L239" s="64">
        <f t="shared" si="33"/>
        <v>0</v>
      </c>
      <c r="M239" s="66"/>
      <c r="N239" s="65">
        <f t="shared" si="34"/>
        <v>145</v>
      </c>
      <c r="O239" s="65">
        <f t="shared" si="29"/>
        <v>0</v>
      </c>
      <c r="P239" s="65" t="str">
        <f>IF(B240&lt;&gt;B239,SUMIF($B$6:B239,B239,$O$6:O239),"")</f>
        <v/>
      </c>
    </row>
    <row r="240" spans="1:16" x14ac:dyDescent="0.3">
      <c r="A240" s="61">
        <v>43021</v>
      </c>
      <c r="B240" s="62">
        <f t="shared" si="30"/>
        <v>41</v>
      </c>
      <c r="C240" s="63">
        <f t="shared" si="35"/>
        <v>43021</v>
      </c>
      <c r="D240" s="68"/>
      <c r="E240" s="68"/>
      <c r="F240" s="64">
        <f t="shared" si="31"/>
        <v>0</v>
      </c>
      <c r="G240" s="68"/>
      <c r="H240" s="68"/>
      <c r="I240" s="64">
        <f t="shared" si="32"/>
        <v>0</v>
      </c>
      <c r="J240" s="68"/>
      <c r="K240" s="68"/>
      <c r="L240" s="64">
        <f t="shared" si="33"/>
        <v>0</v>
      </c>
      <c r="M240" s="66"/>
      <c r="N240" s="65">
        <f t="shared" si="34"/>
        <v>145</v>
      </c>
      <c r="O240" s="65">
        <f t="shared" si="29"/>
        <v>0</v>
      </c>
      <c r="P240" s="65" t="str">
        <f>IF(B241&lt;&gt;B240,SUMIF($B$6:B240,B240,$O$6:O240),"")</f>
        <v/>
      </c>
    </row>
    <row r="241" spans="1:16" x14ac:dyDescent="0.3">
      <c r="A241" s="61">
        <v>43022</v>
      </c>
      <c r="B241" s="62">
        <f t="shared" si="30"/>
        <v>41</v>
      </c>
      <c r="C241" s="63">
        <f t="shared" si="35"/>
        <v>43022</v>
      </c>
      <c r="D241" s="68"/>
      <c r="E241" s="68"/>
      <c r="F241" s="64">
        <f t="shared" si="31"/>
        <v>0</v>
      </c>
      <c r="G241" s="68"/>
      <c r="H241" s="68"/>
      <c r="I241" s="64">
        <f t="shared" si="32"/>
        <v>0</v>
      </c>
      <c r="J241" s="68"/>
      <c r="K241" s="68"/>
      <c r="L241" s="64">
        <f t="shared" si="33"/>
        <v>0</v>
      </c>
      <c r="M241" s="66"/>
      <c r="N241" s="65">
        <f t="shared" si="34"/>
        <v>145</v>
      </c>
      <c r="O241" s="65">
        <f t="shared" si="29"/>
        <v>0</v>
      </c>
      <c r="P241" s="65" t="str">
        <f>IF(B242&lt;&gt;B241,SUMIF($B$6:B241,B241,$O$6:O241),"")</f>
        <v/>
      </c>
    </row>
    <row r="242" spans="1:16" x14ac:dyDescent="0.3">
      <c r="A242" s="61">
        <v>43023</v>
      </c>
      <c r="B242" s="62">
        <f t="shared" si="30"/>
        <v>41</v>
      </c>
      <c r="C242" s="63">
        <f t="shared" si="35"/>
        <v>43023</v>
      </c>
      <c r="D242" s="68"/>
      <c r="E242" s="68"/>
      <c r="F242" s="64">
        <f t="shared" si="31"/>
        <v>0</v>
      </c>
      <c r="G242" s="68"/>
      <c r="H242" s="68"/>
      <c r="I242" s="64">
        <f t="shared" si="32"/>
        <v>0</v>
      </c>
      <c r="J242" s="68"/>
      <c r="K242" s="68"/>
      <c r="L242" s="64">
        <f t="shared" si="33"/>
        <v>0</v>
      </c>
      <c r="M242" s="66"/>
      <c r="N242" s="65">
        <f t="shared" si="34"/>
        <v>145</v>
      </c>
      <c r="O242" s="65">
        <f t="shared" si="29"/>
        <v>0</v>
      </c>
      <c r="P242" s="65">
        <f>IF(B243&lt;&gt;B242,SUMIF($B$6:B242,B242,$O$6:O242),"")</f>
        <v>0</v>
      </c>
    </row>
    <row r="243" spans="1:16" x14ac:dyDescent="0.3">
      <c r="A243" s="61">
        <v>43024</v>
      </c>
      <c r="B243" s="62">
        <f t="shared" si="30"/>
        <v>42</v>
      </c>
      <c r="C243" s="63">
        <f t="shared" si="35"/>
        <v>43024</v>
      </c>
      <c r="D243" s="68"/>
      <c r="E243" s="68"/>
      <c r="F243" s="64">
        <f t="shared" si="31"/>
        <v>0</v>
      </c>
      <c r="G243" s="68"/>
      <c r="H243" s="68"/>
      <c r="I243" s="64">
        <f t="shared" si="32"/>
        <v>0</v>
      </c>
      <c r="J243" s="68"/>
      <c r="K243" s="68"/>
      <c r="L243" s="64">
        <f t="shared" si="33"/>
        <v>0</v>
      </c>
      <c r="M243" s="66"/>
      <c r="N243" s="65">
        <f t="shared" si="34"/>
        <v>145</v>
      </c>
      <c r="O243" s="65">
        <f t="shared" si="29"/>
        <v>0</v>
      </c>
      <c r="P243" s="65" t="str">
        <f>IF(B244&lt;&gt;B243,SUMIF($B$6:B243,B243,$O$6:O243),"")</f>
        <v/>
      </c>
    </row>
    <row r="244" spans="1:16" x14ac:dyDescent="0.3">
      <c r="A244" s="61">
        <v>43025</v>
      </c>
      <c r="B244" s="62">
        <f t="shared" si="30"/>
        <v>42</v>
      </c>
      <c r="C244" s="63">
        <f t="shared" si="35"/>
        <v>43025</v>
      </c>
      <c r="D244" s="68"/>
      <c r="E244" s="68"/>
      <c r="F244" s="64">
        <f t="shared" si="31"/>
        <v>0</v>
      </c>
      <c r="G244" s="68"/>
      <c r="H244" s="68"/>
      <c r="I244" s="64">
        <f t="shared" si="32"/>
        <v>0</v>
      </c>
      <c r="J244" s="68"/>
      <c r="K244" s="68"/>
      <c r="L244" s="64">
        <f t="shared" si="33"/>
        <v>0</v>
      </c>
      <c r="M244" s="66"/>
      <c r="N244" s="65">
        <f t="shared" si="34"/>
        <v>145</v>
      </c>
      <c r="O244" s="65">
        <f t="shared" si="29"/>
        <v>0</v>
      </c>
      <c r="P244" s="65" t="str">
        <f>IF(B245&lt;&gt;B244,SUMIF($B$6:B244,B244,$O$6:O244),"")</f>
        <v/>
      </c>
    </row>
    <row r="245" spans="1:16" x14ac:dyDescent="0.3">
      <c r="A245" s="61">
        <v>43026</v>
      </c>
      <c r="B245" s="62">
        <f t="shared" si="30"/>
        <v>42</v>
      </c>
      <c r="C245" s="63">
        <f t="shared" si="35"/>
        <v>43026</v>
      </c>
      <c r="D245" s="68"/>
      <c r="E245" s="68"/>
      <c r="F245" s="64">
        <f t="shared" si="31"/>
        <v>0</v>
      </c>
      <c r="G245" s="68"/>
      <c r="H245" s="68"/>
      <c r="I245" s="64">
        <f t="shared" si="32"/>
        <v>0</v>
      </c>
      <c r="J245" s="68"/>
      <c r="K245" s="68"/>
      <c r="L245" s="64">
        <f t="shared" si="33"/>
        <v>0</v>
      </c>
      <c r="M245" s="66"/>
      <c r="N245" s="65">
        <f t="shared" si="34"/>
        <v>145</v>
      </c>
      <c r="O245" s="65">
        <f t="shared" si="29"/>
        <v>0</v>
      </c>
      <c r="P245" s="65" t="str">
        <f>IF(B246&lt;&gt;B245,SUMIF($B$6:B245,B245,$O$6:O245),"")</f>
        <v/>
      </c>
    </row>
    <row r="246" spans="1:16" x14ac:dyDescent="0.3">
      <c r="A246" s="61">
        <v>43027</v>
      </c>
      <c r="B246" s="62">
        <f t="shared" si="30"/>
        <v>42</v>
      </c>
      <c r="C246" s="63">
        <f t="shared" si="35"/>
        <v>43027</v>
      </c>
      <c r="D246" s="68"/>
      <c r="E246" s="68"/>
      <c r="F246" s="64">
        <f t="shared" si="31"/>
        <v>0</v>
      </c>
      <c r="G246" s="68"/>
      <c r="H246" s="68"/>
      <c r="I246" s="64">
        <f t="shared" si="32"/>
        <v>0</v>
      </c>
      <c r="J246" s="68"/>
      <c r="K246" s="68"/>
      <c r="L246" s="64">
        <f t="shared" si="33"/>
        <v>0</v>
      </c>
      <c r="M246" s="66"/>
      <c r="N246" s="65">
        <f t="shared" si="34"/>
        <v>145</v>
      </c>
      <c r="O246" s="65">
        <f t="shared" si="29"/>
        <v>0</v>
      </c>
      <c r="P246" s="65" t="str">
        <f>IF(B247&lt;&gt;B246,SUMIF($B$6:B246,B246,$O$6:O246),"")</f>
        <v/>
      </c>
    </row>
    <row r="247" spans="1:16" x14ac:dyDescent="0.3">
      <c r="A247" s="61">
        <v>43028</v>
      </c>
      <c r="B247" s="62">
        <f t="shared" si="30"/>
        <v>42</v>
      </c>
      <c r="C247" s="63">
        <f t="shared" si="35"/>
        <v>43028</v>
      </c>
      <c r="D247" s="68"/>
      <c r="E247" s="68"/>
      <c r="F247" s="64">
        <f t="shared" si="31"/>
        <v>0</v>
      </c>
      <c r="G247" s="68"/>
      <c r="H247" s="68"/>
      <c r="I247" s="64">
        <f t="shared" si="32"/>
        <v>0</v>
      </c>
      <c r="J247" s="68"/>
      <c r="K247" s="68"/>
      <c r="L247" s="64">
        <f t="shared" si="33"/>
        <v>0</v>
      </c>
      <c r="M247" s="66"/>
      <c r="N247" s="65">
        <f t="shared" si="34"/>
        <v>145</v>
      </c>
      <c r="O247" s="65">
        <f t="shared" si="29"/>
        <v>0</v>
      </c>
      <c r="P247" s="65" t="str">
        <f>IF(B248&lt;&gt;B247,SUMIF($B$6:B247,B247,$O$6:O247),"")</f>
        <v/>
      </c>
    </row>
    <row r="248" spans="1:16" x14ac:dyDescent="0.3">
      <c r="A248" s="61">
        <v>43029</v>
      </c>
      <c r="B248" s="62">
        <f t="shared" si="30"/>
        <v>42</v>
      </c>
      <c r="C248" s="63">
        <f t="shared" si="35"/>
        <v>43029</v>
      </c>
      <c r="D248" s="68"/>
      <c r="E248" s="68"/>
      <c r="F248" s="64">
        <f t="shared" si="31"/>
        <v>0</v>
      </c>
      <c r="G248" s="68"/>
      <c r="H248" s="68"/>
      <c r="I248" s="64">
        <f t="shared" si="32"/>
        <v>0</v>
      </c>
      <c r="J248" s="68"/>
      <c r="K248" s="68"/>
      <c r="L248" s="64">
        <f t="shared" si="33"/>
        <v>0</v>
      </c>
      <c r="M248" s="66"/>
      <c r="N248" s="65">
        <f t="shared" si="34"/>
        <v>145</v>
      </c>
      <c r="O248" s="65">
        <f t="shared" si="29"/>
        <v>0</v>
      </c>
      <c r="P248" s="65" t="str">
        <f>IF(B249&lt;&gt;B248,SUMIF($B$6:B248,B248,$O$6:O248),"")</f>
        <v/>
      </c>
    </row>
    <row r="249" spans="1:16" x14ac:dyDescent="0.3">
      <c r="A249" s="61">
        <v>43030</v>
      </c>
      <c r="B249" s="62">
        <f t="shared" si="30"/>
        <v>42</v>
      </c>
      <c r="C249" s="63">
        <f t="shared" si="35"/>
        <v>43030</v>
      </c>
      <c r="D249" s="68"/>
      <c r="E249" s="68"/>
      <c r="F249" s="64">
        <f t="shared" si="31"/>
        <v>0</v>
      </c>
      <c r="G249" s="68"/>
      <c r="H249" s="68"/>
      <c r="I249" s="64">
        <f t="shared" si="32"/>
        <v>0</v>
      </c>
      <c r="J249" s="68"/>
      <c r="K249" s="68"/>
      <c r="L249" s="64">
        <f t="shared" si="33"/>
        <v>0</v>
      </c>
      <c r="M249" s="66"/>
      <c r="N249" s="65">
        <f t="shared" si="34"/>
        <v>145</v>
      </c>
      <c r="O249" s="65">
        <f t="shared" si="29"/>
        <v>0</v>
      </c>
      <c r="P249" s="65">
        <f>IF(B250&lt;&gt;B249,SUMIF($B$6:B249,B249,$O$6:O249),"")</f>
        <v>0</v>
      </c>
    </row>
    <row r="250" spans="1:16" x14ac:dyDescent="0.3">
      <c r="A250" s="61">
        <v>43031</v>
      </c>
      <c r="B250" s="62">
        <f t="shared" si="30"/>
        <v>43</v>
      </c>
      <c r="C250" s="63">
        <f t="shared" si="35"/>
        <v>43031</v>
      </c>
      <c r="D250" s="68"/>
      <c r="E250" s="68"/>
      <c r="F250" s="64">
        <f t="shared" si="31"/>
        <v>0</v>
      </c>
      <c r="G250" s="68"/>
      <c r="H250" s="68"/>
      <c r="I250" s="64">
        <f t="shared" si="32"/>
        <v>0</v>
      </c>
      <c r="J250" s="68"/>
      <c r="K250" s="68"/>
      <c r="L250" s="64">
        <f t="shared" si="33"/>
        <v>0</v>
      </c>
      <c r="M250" s="66"/>
      <c r="N250" s="65">
        <f t="shared" si="34"/>
        <v>145</v>
      </c>
      <c r="O250" s="65">
        <f t="shared" si="29"/>
        <v>0</v>
      </c>
      <c r="P250" s="65" t="str">
        <f>IF(B251&lt;&gt;B250,SUMIF($B$6:B250,B250,$O$6:O250),"")</f>
        <v/>
      </c>
    </row>
    <row r="251" spans="1:16" x14ac:dyDescent="0.3">
      <c r="A251" s="61">
        <v>43032</v>
      </c>
      <c r="B251" s="62">
        <f t="shared" si="30"/>
        <v>43</v>
      </c>
      <c r="C251" s="63">
        <f t="shared" si="35"/>
        <v>43032</v>
      </c>
      <c r="D251" s="68"/>
      <c r="E251" s="68"/>
      <c r="F251" s="64">
        <f t="shared" si="31"/>
        <v>0</v>
      </c>
      <c r="G251" s="68"/>
      <c r="H251" s="68"/>
      <c r="I251" s="64">
        <f t="shared" si="32"/>
        <v>0</v>
      </c>
      <c r="J251" s="68"/>
      <c r="K251" s="68"/>
      <c r="L251" s="64">
        <f t="shared" si="33"/>
        <v>0</v>
      </c>
      <c r="M251" s="66"/>
      <c r="N251" s="65">
        <f t="shared" si="34"/>
        <v>145</v>
      </c>
      <c r="O251" s="65">
        <f t="shared" si="29"/>
        <v>0</v>
      </c>
      <c r="P251" s="65" t="str">
        <f>IF(B252&lt;&gt;B251,SUMIF($B$6:B251,B251,$O$6:O251),"")</f>
        <v/>
      </c>
    </row>
    <row r="252" spans="1:16" x14ac:dyDescent="0.3">
      <c r="A252" s="61">
        <v>43033</v>
      </c>
      <c r="B252" s="62">
        <f t="shared" si="30"/>
        <v>43</v>
      </c>
      <c r="C252" s="63">
        <f t="shared" si="35"/>
        <v>43033</v>
      </c>
      <c r="D252" s="68"/>
      <c r="E252" s="68"/>
      <c r="F252" s="64">
        <f t="shared" si="31"/>
        <v>0</v>
      </c>
      <c r="G252" s="68"/>
      <c r="H252" s="68"/>
      <c r="I252" s="64">
        <f t="shared" si="32"/>
        <v>0</v>
      </c>
      <c r="J252" s="68"/>
      <c r="K252" s="68"/>
      <c r="L252" s="64">
        <f t="shared" si="33"/>
        <v>0</v>
      </c>
      <c r="M252" s="66"/>
      <c r="N252" s="65">
        <f t="shared" si="34"/>
        <v>145</v>
      </c>
      <c r="O252" s="65">
        <f t="shared" si="29"/>
        <v>0</v>
      </c>
      <c r="P252" s="65" t="str">
        <f>IF(B253&lt;&gt;B252,SUMIF($B$6:B252,B252,$O$6:O252),"")</f>
        <v/>
      </c>
    </row>
    <row r="253" spans="1:16" x14ac:dyDescent="0.3">
      <c r="A253" s="61">
        <v>43034</v>
      </c>
      <c r="B253" s="62">
        <f t="shared" si="30"/>
        <v>43</v>
      </c>
      <c r="C253" s="63">
        <f t="shared" si="35"/>
        <v>43034</v>
      </c>
      <c r="D253" s="68"/>
      <c r="E253" s="68"/>
      <c r="F253" s="64">
        <f t="shared" si="31"/>
        <v>0</v>
      </c>
      <c r="G253" s="68"/>
      <c r="H253" s="68"/>
      <c r="I253" s="64">
        <f t="shared" si="32"/>
        <v>0</v>
      </c>
      <c r="J253" s="68"/>
      <c r="K253" s="68"/>
      <c r="L253" s="64">
        <f t="shared" si="33"/>
        <v>0</v>
      </c>
      <c r="M253" s="66"/>
      <c r="N253" s="65">
        <f t="shared" si="34"/>
        <v>145</v>
      </c>
      <c r="O253" s="65">
        <f t="shared" si="29"/>
        <v>0</v>
      </c>
      <c r="P253" s="65" t="str">
        <f>IF(B254&lt;&gt;B253,SUMIF($B$6:B253,B253,$O$6:O253),"")</f>
        <v/>
      </c>
    </row>
    <row r="254" spans="1:16" x14ac:dyDescent="0.3">
      <c r="A254" s="61">
        <v>43035</v>
      </c>
      <c r="B254" s="62">
        <f t="shared" si="30"/>
        <v>43</v>
      </c>
      <c r="C254" s="63">
        <f t="shared" si="35"/>
        <v>43035</v>
      </c>
      <c r="D254" s="68"/>
      <c r="E254" s="68"/>
      <c r="F254" s="64">
        <f t="shared" si="31"/>
        <v>0</v>
      </c>
      <c r="G254" s="68"/>
      <c r="H254" s="68"/>
      <c r="I254" s="64">
        <f t="shared" si="32"/>
        <v>0</v>
      </c>
      <c r="J254" s="68"/>
      <c r="K254" s="68"/>
      <c r="L254" s="64">
        <f t="shared" si="33"/>
        <v>0</v>
      </c>
      <c r="M254" s="66"/>
      <c r="N254" s="65">
        <f t="shared" si="34"/>
        <v>145</v>
      </c>
      <c r="O254" s="65">
        <f t="shared" si="29"/>
        <v>0</v>
      </c>
      <c r="P254" s="65" t="str">
        <f>IF(B255&lt;&gt;B254,SUMIF($B$6:B254,B254,$O$6:O254),"")</f>
        <v/>
      </c>
    </row>
    <row r="255" spans="1:16" x14ac:dyDescent="0.3">
      <c r="A255" s="61">
        <v>43036</v>
      </c>
      <c r="B255" s="62">
        <f t="shared" si="30"/>
        <v>43</v>
      </c>
      <c r="C255" s="63">
        <f t="shared" si="35"/>
        <v>43036</v>
      </c>
      <c r="D255" s="68"/>
      <c r="E255" s="68"/>
      <c r="F255" s="64">
        <f t="shared" si="31"/>
        <v>0</v>
      </c>
      <c r="G255" s="68"/>
      <c r="H255" s="68"/>
      <c r="I255" s="64">
        <f t="shared" si="32"/>
        <v>0</v>
      </c>
      <c r="J255" s="68"/>
      <c r="K255" s="68"/>
      <c r="L255" s="64">
        <f t="shared" si="33"/>
        <v>0</v>
      </c>
      <c r="M255" s="66"/>
      <c r="N255" s="65">
        <f t="shared" si="34"/>
        <v>145</v>
      </c>
      <c r="O255" s="65">
        <f t="shared" si="29"/>
        <v>0</v>
      </c>
      <c r="P255" s="65" t="str">
        <f>IF(B256&lt;&gt;B255,SUMIF($B$6:B255,B255,$O$6:O255),"")</f>
        <v/>
      </c>
    </row>
    <row r="256" spans="1:16" x14ac:dyDescent="0.3">
      <c r="A256" s="61">
        <v>43037</v>
      </c>
      <c r="B256" s="62">
        <f t="shared" si="30"/>
        <v>43</v>
      </c>
      <c r="C256" s="63">
        <f t="shared" si="35"/>
        <v>43037</v>
      </c>
      <c r="D256" s="68"/>
      <c r="E256" s="68"/>
      <c r="F256" s="64">
        <f t="shared" si="31"/>
        <v>0</v>
      </c>
      <c r="G256" s="68"/>
      <c r="H256" s="68"/>
      <c r="I256" s="64">
        <f t="shared" si="32"/>
        <v>0</v>
      </c>
      <c r="J256" s="68"/>
      <c r="K256" s="68"/>
      <c r="L256" s="64">
        <f t="shared" si="33"/>
        <v>0</v>
      </c>
      <c r="M256" s="66"/>
      <c r="N256" s="65">
        <f t="shared" si="34"/>
        <v>145</v>
      </c>
      <c r="O256" s="65">
        <f t="shared" si="29"/>
        <v>0</v>
      </c>
      <c r="P256" s="65">
        <f>IF(B257&lt;&gt;B256,SUMIF($B$6:B256,B256,$O$6:O256),"")</f>
        <v>0</v>
      </c>
    </row>
    <row r="257" spans="1:16" x14ac:dyDescent="0.3">
      <c r="A257" s="61">
        <v>43038</v>
      </c>
      <c r="B257" s="62">
        <f t="shared" si="30"/>
        <v>44</v>
      </c>
      <c r="C257" s="63">
        <f t="shared" si="35"/>
        <v>43038</v>
      </c>
      <c r="D257" s="68"/>
      <c r="E257" s="68"/>
      <c r="F257" s="64">
        <f t="shared" si="31"/>
        <v>0</v>
      </c>
      <c r="G257" s="68"/>
      <c r="H257" s="68"/>
      <c r="I257" s="64">
        <f t="shared" si="32"/>
        <v>0</v>
      </c>
      <c r="J257" s="68"/>
      <c r="K257" s="68"/>
      <c r="L257" s="64">
        <f t="shared" si="33"/>
        <v>0</v>
      </c>
      <c r="M257" s="66"/>
      <c r="N257" s="65">
        <f t="shared" si="34"/>
        <v>145</v>
      </c>
      <c r="O257" s="65">
        <f t="shared" si="29"/>
        <v>0</v>
      </c>
      <c r="P257" s="65" t="str">
        <f>IF(B258&lt;&gt;B257,SUMIF($B$6:B257,B257,$O$6:O257),"")</f>
        <v/>
      </c>
    </row>
    <row r="258" spans="1:16" x14ac:dyDescent="0.3">
      <c r="A258" s="61">
        <v>43039</v>
      </c>
      <c r="B258" s="62">
        <f t="shared" si="30"/>
        <v>44</v>
      </c>
      <c r="C258" s="63">
        <f t="shared" si="35"/>
        <v>43039</v>
      </c>
      <c r="D258" s="68"/>
      <c r="E258" s="68"/>
      <c r="F258" s="64">
        <f t="shared" si="31"/>
        <v>0</v>
      </c>
      <c r="G258" s="68"/>
      <c r="H258" s="68"/>
      <c r="I258" s="64">
        <f t="shared" si="32"/>
        <v>0</v>
      </c>
      <c r="J258" s="68"/>
      <c r="K258" s="68"/>
      <c r="L258" s="64">
        <f t="shared" si="33"/>
        <v>0</v>
      </c>
      <c r="M258" s="66"/>
      <c r="N258" s="65">
        <f t="shared" si="34"/>
        <v>145</v>
      </c>
      <c r="O258" s="65">
        <f t="shared" si="29"/>
        <v>0</v>
      </c>
      <c r="P258" s="65" t="str">
        <f>IF(B259&lt;&gt;B258,SUMIF($B$6:B258,B258,$O$6:O258),"")</f>
        <v/>
      </c>
    </row>
    <row r="259" spans="1:16" x14ac:dyDescent="0.3">
      <c r="A259" s="61">
        <v>43040</v>
      </c>
      <c r="B259" s="62">
        <f t="shared" si="30"/>
        <v>44</v>
      </c>
      <c r="C259" s="63">
        <f t="shared" si="35"/>
        <v>43040</v>
      </c>
      <c r="D259" s="68"/>
      <c r="E259" s="68"/>
      <c r="F259" s="64">
        <f t="shared" si="31"/>
        <v>0</v>
      </c>
      <c r="G259" s="68"/>
      <c r="H259" s="68"/>
      <c r="I259" s="64">
        <f t="shared" si="32"/>
        <v>0</v>
      </c>
      <c r="J259" s="68"/>
      <c r="K259" s="68"/>
      <c r="L259" s="64">
        <f t="shared" si="33"/>
        <v>0</v>
      </c>
      <c r="M259" s="66"/>
      <c r="N259" s="65">
        <f t="shared" si="34"/>
        <v>145</v>
      </c>
      <c r="O259" s="65">
        <f t="shared" si="29"/>
        <v>0</v>
      </c>
      <c r="P259" s="65" t="str">
        <f>IF(B260&lt;&gt;B259,SUMIF($B$6:B259,B259,$O$6:O259),"")</f>
        <v/>
      </c>
    </row>
    <row r="260" spans="1:16" x14ac:dyDescent="0.3">
      <c r="A260" s="61">
        <v>43041</v>
      </c>
      <c r="B260" s="62">
        <f t="shared" si="30"/>
        <v>44</v>
      </c>
      <c r="C260" s="63">
        <f t="shared" si="35"/>
        <v>43041</v>
      </c>
      <c r="D260" s="68"/>
      <c r="E260" s="68"/>
      <c r="F260" s="64">
        <f t="shared" si="31"/>
        <v>0</v>
      </c>
      <c r="G260" s="68"/>
      <c r="H260" s="68"/>
      <c r="I260" s="64">
        <f t="shared" si="32"/>
        <v>0</v>
      </c>
      <c r="J260" s="68"/>
      <c r="K260" s="68"/>
      <c r="L260" s="64">
        <f t="shared" si="33"/>
        <v>0</v>
      </c>
      <c r="M260" s="66"/>
      <c r="N260" s="65">
        <f t="shared" si="34"/>
        <v>145</v>
      </c>
      <c r="O260" s="65">
        <f t="shared" si="29"/>
        <v>0</v>
      </c>
      <c r="P260" s="65" t="str">
        <f>IF(B261&lt;&gt;B260,SUMIF($B$6:B260,B260,$O$6:O260),"")</f>
        <v/>
      </c>
    </row>
    <row r="261" spans="1:16" x14ac:dyDescent="0.3">
      <c r="A261" s="61">
        <v>43042</v>
      </c>
      <c r="B261" s="62">
        <f t="shared" si="30"/>
        <v>44</v>
      </c>
      <c r="C261" s="63">
        <f t="shared" si="35"/>
        <v>43042</v>
      </c>
      <c r="D261" s="68"/>
      <c r="E261" s="68"/>
      <c r="F261" s="64">
        <f t="shared" si="31"/>
        <v>0</v>
      </c>
      <c r="G261" s="68"/>
      <c r="H261" s="68"/>
      <c r="I261" s="64">
        <f t="shared" si="32"/>
        <v>0</v>
      </c>
      <c r="J261" s="68"/>
      <c r="K261" s="68"/>
      <c r="L261" s="64">
        <f t="shared" si="33"/>
        <v>0</v>
      </c>
      <c r="M261" s="66"/>
      <c r="N261" s="65">
        <f t="shared" si="34"/>
        <v>145</v>
      </c>
      <c r="O261" s="65">
        <f t="shared" si="29"/>
        <v>0</v>
      </c>
      <c r="P261" s="65" t="str">
        <f>IF(B262&lt;&gt;B261,SUMIF($B$6:B261,B261,$O$6:O261),"")</f>
        <v/>
      </c>
    </row>
    <row r="262" spans="1:16" x14ac:dyDescent="0.3">
      <c r="A262" s="61">
        <v>43043</v>
      </c>
      <c r="B262" s="62">
        <f t="shared" si="30"/>
        <v>44</v>
      </c>
      <c r="C262" s="63">
        <f t="shared" si="35"/>
        <v>43043</v>
      </c>
      <c r="D262" s="68"/>
      <c r="E262" s="68"/>
      <c r="F262" s="64">
        <f t="shared" si="31"/>
        <v>0</v>
      </c>
      <c r="G262" s="68"/>
      <c r="H262" s="68"/>
      <c r="I262" s="64">
        <f t="shared" si="32"/>
        <v>0</v>
      </c>
      <c r="J262" s="68"/>
      <c r="K262" s="68"/>
      <c r="L262" s="64">
        <f t="shared" si="33"/>
        <v>0</v>
      </c>
      <c r="M262" s="66"/>
      <c r="N262" s="65">
        <f t="shared" si="34"/>
        <v>145</v>
      </c>
      <c r="O262" s="65">
        <f t="shared" si="29"/>
        <v>0</v>
      </c>
      <c r="P262" s="65" t="str">
        <f>IF(B263&lt;&gt;B262,SUMIF($B$6:B262,B262,$O$6:O262),"")</f>
        <v/>
      </c>
    </row>
    <row r="263" spans="1:16" x14ac:dyDescent="0.3">
      <c r="A263" s="61">
        <v>43044</v>
      </c>
      <c r="B263" s="62">
        <f t="shared" si="30"/>
        <v>44</v>
      </c>
      <c r="C263" s="63">
        <f t="shared" si="35"/>
        <v>43044</v>
      </c>
      <c r="D263" s="68"/>
      <c r="E263" s="68"/>
      <c r="F263" s="64">
        <f t="shared" si="31"/>
        <v>0</v>
      </c>
      <c r="G263" s="68"/>
      <c r="H263" s="68"/>
      <c r="I263" s="64">
        <f t="shared" si="32"/>
        <v>0</v>
      </c>
      <c r="J263" s="68"/>
      <c r="K263" s="68"/>
      <c r="L263" s="64">
        <f t="shared" si="33"/>
        <v>0</v>
      </c>
      <c r="M263" s="66"/>
      <c r="N263" s="65">
        <f t="shared" si="34"/>
        <v>145</v>
      </c>
      <c r="O263" s="65">
        <f t="shared" si="29"/>
        <v>0</v>
      </c>
      <c r="P263" s="65">
        <f>IF(B264&lt;&gt;B263,SUMIF($B$6:B263,B263,$O$6:O263),"")</f>
        <v>0</v>
      </c>
    </row>
    <row r="264" spans="1:16" x14ac:dyDescent="0.3">
      <c r="A264" s="61">
        <v>43045</v>
      </c>
      <c r="B264" s="62">
        <f t="shared" si="30"/>
        <v>45</v>
      </c>
      <c r="C264" s="63">
        <f t="shared" si="35"/>
        <v>43045</v>
      </c>
      <c r="D264" s="68"/>
      <c r="E264" s="68"/>
      <c r="F264" s="64">
        <f t="shared" si="31"/>
        <v>0</v>
      </c>
      <c r="G264" s="68"/>
      <c r="H264" s="68"/>
      <c r="I264" s="64">
        <f t="shared" si="32"/>
        <v>0</v>
      </c>
      <c r="J264" s="68"/>
      <c r="K264" s="68"/>
      <c r="L264" s="64">
        <f t="shared" si="33"/>
        <v>0</v>
      </c>
      <c r="M264" s="66"/>
      <c r="N264" s="65">
        <f t="shared" si="34"/>
        <v>145</v>
      </c>
      <c r="O264" s="65">
        <f t="shared" ref="O264:O323" si="36">N(M264*24)*N264</f>
        <v>0</v>
      </c>
      <c r="P264" s="65" t="str">
        <f>IF(B265&lt;&gt;B264,SUMIF($B$6:B264,B264,$O$6:O264),"")</f>
        <v/>
      </c>
    </row>
    <row r="265" spans="1:16" x14ac:dyDescent="0.3">
      <c r="A265" s="61">
        <v>43046</v>
      </c>
      <c r="B265" s="62">
        <f t="shared" si="30"/>
        <v>45</v>
      </c>
      <c r="C265" s="63">
        <f t="shared" si="35"/>
        <v>43046</v>
      </c>
      <c r="D265" s="68"/>
      <c r="E265" s="68"/>
      <c r="F265" s="64">
        <f t="shared" si="31"/>
        <v>0</v>
      </c>
      <c r="G265" s="68"/>
      <c r="H265" s="68"/>
      <c r="I265" s="64">
        <f t="shared" si="32"/>
        <v>0</v>
      </c>
      <c r="J265" s="68"/>
      <c r="K265" s="68"/>
      <c r="L265" s="64">
        <f t="shared" si="33"/>
        <v>0</v>
      </c>
      <c r="M265" s="66"/>
      <c r="N265" s="65">
        <f t="shared" si="34"/>
        <v>145</v>
      </c>
      <c r="O265" s="65">
        <f t="shared" si="36"/>
        <v>0</v>
      </c>
      <c r="P265" s="65" t="str">
        <f>IF(B266&lt;&gt;B265,SUMIF($B$6:B265,B265,$O$6:O265),"")</f>
        <v/>
      </c>
    </row>
    <row r="266" spans="1:16" x14ac:dyDescent="0.3">
      <c r="A266" s="61">
        <v>43047</v>
      </c>
      <c r="B266" s="62">
        <f t="shared" si="30"/>
        <v>45</v>
      </c>
      <c r="C266" s="63">
        <f t="shared" si="35"/>
        <v>43047</v>
      </c>
      <c r="D266" s="68"/>
      <c r="E266" s="68"/>
      <c r="F266" s="64">
        <f t="shared" si="31"/>
        <v>0</v>
      </c>
      <c r="G266" s="68"/>
      <c r="H266" s="68"/>
      <c r="I266" s="64">
        <f t="shared" si="32"/>
        <v>0</v>
      </c>
      <c r="J266" s="68"/>
      <c r="K266" s="68"/>
      <c r="L266" s="64">
        <f t="shared" si="33"/>
        <v>0</v>
      </c>
      <c r="M266" s="66"/>
      <c r="N266" s="65">
        <f t="shared" si="34"/>
        <v>145</v>
      </c>
      <c r="O266" s="65">
        <f t="shared" si="36"/>
        <v>0</v>
      </c>
      <c r="P266" s="65" t="str">
        <f>IF(B267&lt;&gt;B266,SUMIF($B$6:B266,B266,$O$6:O266),"")</f>
        <v/>
      </c>
    </row>
    <row r="267" spans="1:16" x14ac:dyDescent="0.3">
      <c r="A267" s="61">
        <v>43048</v>
      </c>
      <c r="B267" s="62">
        <f t="shared" si="30"/>
        <v>45</v>
      </c>
      <c r="C267" s="63">
        <f t="shared" si="35"/>
        <v>43048</v>
      </c>
      <c r="D267" s="68"/>
      <c r="E267" s="68"/>
      <c r="F267" s="64">
        <f t="shared" si="31"/>
        <v>0</v>
      </c>
      <c r="G267" s="68"/>
      <c r="H267" s="68"/>
      <c r="I267" s="64">
        <f t="shared" si="32"/>
        <v>0</v>
      </c>
      <c r="J267" s="68"/>
      <c r="K267" s="68"/>
      <c r="L267" s="64">
        <f t="shared" si="33"/>
        <v>0</v>
      </c>
      <c r="M267" s="66"/>
      <c r="N267" s="65">
        <f t="shared" si="34"/>
        <v>145</v>
      </c>
      <c r="O267" s="65">
        <f t="shared" si="36"/>
        <v>0</v>
      </c>
      <c r="P267" s="65" t="str">
        <f>IF(B268&lt;&gt;B267,SUMIF($B$6:B267,B267,$O$6:O267),"")</f>
        <v/>
      </c>
    </row>
    <row r="268" spans="1:16" x14ac:dyDescent="0.3">
      <c r="A268" s="61">
        <v>43049</v>
      </c>
      <c r="B268" s="62">
        <f t="shared" si="30"/>
        <v>45</v>
      </c>
      <c r="C268" s="63">
        <f t="shared" si="35"/>
        <v>43049</v>
      </c>
      <c r="D268" s="68"/>
      <c r="E268" s="68"/>
      <c r="F268" s="64">
        <f t="shared" si="31"/>
        <v>0</v>
      </c>
      <c r="G268" s="68"/>
      <c r="H268" s="68"/>
      <c r="I268" s="64">
        <f t="shared" si="32"/>
        <v>0</v>
      </c>
      <c r="J268" s="68"/>
      <c r="K268" s="68"/>
      <c r="L268" s="64">
        <f t="shared" si="33"/>
        <v>0</v>
      </c>
      <c r="M268" s="66"/>
      <c r="N268" s="65">
        <f t="shared" si="34"/>
        <v>145</v>
      </c>
      <c r="O268" s="65">
        <f t="shared" si="36"/>
        <v>0</v>
      </c>
      <c r="P268" s="65" t="str">
        <f>IF(B269&lt;&gt;B268,SUMIF($B$6:B268,B268,$O$6:O268),"")</f>
        <v/>
      </c>
    </row>
    <row r="269" spans="1:16" x14ac:dyDescent="0.3">
      <c r="A269" s="61">
        <v>43050</v>
      </c>
      <c r="B269" s="62">
        <f t="shared" si="30"/>
        <v>45</v>
      </c>
      <c r="C269" s="63">
        <f t="shared" si="35"/>
        <v>43050</v>
      </c>
      <c r="D269" s="68"/>
      <c r="E269" s="68"/>
      <c r="F269" s="64">
        <f t="shared" si="31"/>
        <v>0</v>
      </c>
      <c r="G269" s="68"/>
      <c r="H269" s="68"/>
      <c r="I269" s="64">
        <f t="shared" si="32"/>
        <v>0</v>
      </c>
      <c r="J269" s="68"/>
      <c r="K269" s="68"/>
      <c r="L269" s="64">
        <f t="shared" si="33"/>
        <v>0</v>
      </c>
      <c r="M269" s="66"/>
      <c r="N269" s="65">
        <f t="shared" si="34"/>
        <v>145</v>
      </c>
      <c r="O269" s="65">
        <f t="shared" si="36"/>
        <v>0</v>
      </c>
      <c r="P269" s="65" t="str">
        <f>IF(B270&lt;&gt;B269,SUMIF($B$6:B269,B269,$O$6:O269),"")</f>
        <v/>
      </c>
    </row>
    <row r="270" spans="1:16" x14ac:dyDescent="0.3">
      <c r="A270" s="61">
        <v>43051</v>
      </c>
      <c r="B270" s="62">
        <f t="shared" si="30"/>
        <v>45</v>
      </c>
      <c r="C270" s="63">
        <f t="shared" si="35"/>
        <v>43051</v>
      </c>
      <c r="D270" s="68"/>
      <c r="E270" s="68"/>
      <c r="F270" s="64">
        <f t="shared" si="31"/>
        <v>0</v>
      </c>
      <c r="G270" s="68"/>
      <c r="H270" s="68"/>
      <c r="I270" s="64">
        <f t="shared" si="32"/>
        <v>0</v>
      </c>
      <c r="J270" s="68"/>
      <c r="K270" s="68"/>
      <c r="L270" s="64">
        <f t="shared" si="33"/>
        <v>0</v>
      </c>
      <c r="M270" s="66"/>
      <c r="N270" s="65">
        <f t="shared" si="34"/>
        <v>145</v>
      </c>
      <c r="O270" s="65">
        <f t="shared" si="36"/>
        <v>0</v>
      </c>
      <c r="P270" s="65">
        <f>IF(B271&lt;&gt;B270,SUMIF($B$6:B270,B270,$O$6:O270),"")</f>
        <v>0</v>
      </c>
    </row>
    <row r="271" spans="1:16" x14ac:dyDescent="0.3">
      <c r="A271" s="61">
        <v>43052</v>
      </c>
      <c r="B271" s="62">
        <f t="shared" ref="B271:B323" si="37">WEEKNUM(A271,21)</f>
        <v>46</v>
      </c>
      <c r="C271" s="63">
        <f t="shared" si="35"/>
        <v>43052</v>
      </c>
      <c r="D271" s="68"/>
      <c r="E271" s="68"/>
      <c r="F271" s="64">
        <f t="shared" ref="F271:F323" si="38">E271-D271</f>
        <v>0</v>
      </c>
      <c r="G271" s="68"/>
      <c r="H271" s="68"/>
      <c r="I271" s="64">
        <f t="shared" ref="I271:I323" si="39">H271-G271</f>
        <v>0</v>
      </c>
      <c r="J271" s="68"/>
      <c r="K271" s="68"/>
      <c r="L271" s="64">
        <f t="shared" ref="L271:L323" si="40">K271-J271</f>
        <v>0</v>
      </c>
      <c r="M271" s="66"/>
      <c r="N271" s="65">
        <f t="shared" ref="N271:N323" si="41">$N$2</f>
        <v>145</v>
      </c>
      <c r="O271" s="65">
        <f t="shared" si="36"/>
        <v>0</v>
      </c>
      <c r="P271" s="65" t="str">
        <f>IF(B272&lt;&gt;B271,SUMIF($B$6:B271,B271,$O$6:O271),"")</f>
        <v/>
      </c>
    </row>
    <row r="272" spans="1:16" x14ac:dyDescent="0.3">
      <c r="A272" s="61">
        <v>43053</v>
      </c>
      <c r="B272" s="62">
        <f t="shared" si="37"/>
        <v>46</v>
      </c>
      <c r="C272" s="63">
        <f t="shared" si="35"/>
        <v>43053</v>
      </c>
      <c r="D272" s="68"/>
      <c r="E272" s="68"/>
      <c r="F272" s="64">
        <f t="shared" si="38"/>
        <v>0</v>
      </c>
      <c r="G272" s="68"/>
      <c r="H272" s="68"/>
      <c r="I272" s="64">
        <f t="shared" si="39"/>
        <v>0</v>
      </c>
      <c r="J272" s="68"/>
      <c r="K272" s="68"/>
      <c r="L272" s="64">
        <f t="shared" si="40"/>
        <v>0</v>
      </c>
      <c r="M272" s="66"/>
      <c r="N272" s="65">
        <f t="shared" si="41"/>
        <v>145</v>
      </c>
      <c r="O272" s="65">
        <f t="shared" si="36"/>
        <v>0</v>
      </c>
      <c r="P272" s="65" t="str">
        <f>IF(B273&lt;&gt;B272,SUMIF($B$6:B272,B272,$O$6:O272),"")</f>
        <v/>
      </c>
    </row>
    <row r="273" spans="1:16" x14ac:dyDescent="0.3">
      <c r="A273" s="61">
        <v>43054</v>
      </c>
      <c r="B273" s="62">
        <f t="shared" si="37"/>
        <v>46</v>
      </c>
      <c r="C273" s="63">
        <f t="shared" si="35"/>
        <v>43054</v>
      </c>
      <c r="D273" s="68"/>
      <c r="E273" s="68"/>
      <c r="F273" s="64">
        <f t="shared" si="38"/>
        <v>0</v>
      </c>
      <c r="G273" s="68"/>
      <c r="H273" s="68"/>
      <c r="I273" s="64">
        <f t="shared" si="39"/>
        <v>0</v>
      </c>
      <c r="J273" s="68"/>
      <c r="K273" s="68"/>
      <c r="L273" s="64">
        <f t="shared" si="40"/>
        <v>0</v>
      </c>
      <c r="M273" s="66"/>
      <c r="N273" s="65">
        <f t="shared" si="41"/>
        <v>145</v>
      </c>
      <c r="O273" s="65">
        <f t="shared" si="36"/>
        <v>0</v>
      </c>
      <c r="P273" s="65" t="str">
        <f>IF(B274&lt;&gt;B273,SUMIF($B$6:B273,B273,$O$6:O273),"")</f>
        <v/>
      </c>
    </row>
    <row r="274" spans="1:16" x14ac:dyDescent="0.3">
      <c r="A274" s="61">
        <v>43055</v>
      </c>
      <c r="B274" s="62">
        <f t="shared" si="37"/>
        <v>46</v>
      </c>
      <c r="C274" s="63">
        <f t="shared" si="35"/>
        <v>43055</v>
      </c>
      <c r="D274" s="68"/>
      <c r="E274" s="68"/>
      <c r="F274" s="64">
        <f t="shared" si="38"/>
        <v>0</v>
      </c>
      <c r="G274" s="68"/>
      <c r="H274" s="68"/>
      <c r="I274" s="64">
        <f t="shared" si="39"/>
        <v>0</v>
      </c>
      <c r="J274" s="68"/>
      <c r="K274" s="68"/>
      <c r="L274" s="64">
        <f t="shared" si="40"/>
        <v>0</v>
      </c>
      <c r="M274" s="66"/>
      <c r="N274" s="65">
        <f t="shared" si="41"/>
        <v>145</v>
      </c>
      <c r="O274" s="65">
        <f t="shared" si="36"/>
        <v>0</v>
      </c>
      <c r="P274" s="65" t="str">
        <f>IF(B275&lt;&gt;B274,SUMIF($B$6:B274,B274,$O$6:O274),"")</f>
        <v/>
      </c>
    </row>
    <row r="275" spans="1:16" x14ac:dyDescent="0.3">
      <c r="A275" s="61">
        <v>43056</v>
      </c>
      <c r="B275" s="62">
        <f t="shared" si="37"/>
        <v>46</v>
      </c>
      <c r="C275" s="63">
        <f t="shared" si="35"/>
        <v>43056</v>
      </c>
      <c r="D275" s="68"/>
      <c r="E275" s="68"/>
      <c r="F275" s="64">
        <f t="shared" si="38"/>
        <v>0</v>
      </c>
      <c r="G275" s="68"/>
      <c r="H275" s="68"/>
      <c r="I275" s="64">
        <f t="shared" si="39"/>
        <v>0</v>
      </c>
      <c r="J275" s="68"/>
      <c r="K275" s="68"/>
      <c r="L275" s="64">
        <f t="shared" si="40"/>
        <v>0</v>
      </c>
      <c r="M275" s="66"/>
      <c r="N275" s="65">
        <f t="shared" si="41"/>
        <v>145</v>
      </c>
      <c r="O275" s="65">
        <f t="shared" si="36"/>
        <v>0</v>
      </c>
      <c r="P275" s="65" t="str">
        <f>IF(B276&lt;&gt;B275,SUMIF($B$6:B275,B275,$O$6:O275),"")</f>
        <v/>
      </c>
    </row>
    <row r="276" spans="1:16" x14ac:dyDescent="0.3">
      <c r="A276" s="61">
        <v>43057</v>
      </c>
      <c r="B276" s="62">
        <f t="shared" si="37"/>
        <v>46</v>
      </c>
      <c r="C276" s="63">
        <f t="shared" si="35"/>
        <v>43057</v>
      </c>
      <c r="D276" s="68"/>
      <c r="E276" s="68"/>
      <c r="F276" s="64">
        <f t="shared" si="38"/>
        <v>0</v>
      </c>
      <c r="G276" s="68"/>
      <c r="H276" s="68"/>
      <c r="I276" s="64">
        <f t="shared" si="39"/>
        <v>0</v>
      </c>
      <c r="J276" s="68"/>
      <c r="K276" s="68"/>
      <c r="L276" s="64">
        <f t="shared" si="40"/>
        <v>0</v>
      </c>
      <c r="M276" s="66"/>
      <c r="N276" s="65">
        <f t="shared" si="41"/>
        <v>145</v>
      </c>
      <c r="O276" s="65">
        <f t="shared" si="36"/>
        <v>0</v>
      </c>
      <c r="P276" s="65" t="str">
        <f>IF(B277&lt;&gt;B276,SUMIF($B$6:B276,B276,$O$6:O276),"")</f>
        <v/>
      </c>
    </row>
    <row r="277" spans="1:16" x14ac:dyDescent="0.3">
      <c r="A277" s="61">
        <v>43058</v>
      </c>
      <c r="B277" s="62">
        <f t="shared" si="37"/>
        <v>46</v>
      </c>
      <c r="C277" s="63">
        <f t="shared" si="35"/>
        <v>43058</v>
      </c>
      <c r="D277" s="68"/>
      <c r="E277" s="68"/>
      <c r="F277" s="64">
        <f t="shared" si="38"/>
        <v>0</v>
      </c>
      <c r="G277" s="68"/>
      <c r="H277" s="68"/>
      <c r="I277" s="64">
        <f t="shared" si="39"/>
        <v>0</v>
      </c>
      <c r="J277" s="68"/>
      <c r="K277" s="68"/>
      <c r="L277" s="64">
        <f t="shared" si="40"/>
        <v>0</v>
      </c>
      <c r="M277" s="66"/>
      <c r="N277" s="65">
        <f t="shared" si="41"/>
        <v>145</v>
      </c>
      <c r="O277" s="65">
        <f t="shared" si="36"/>
        <v>0</v>
      </c>
      <c r="P277" s="65">
        <f>IF(B278&lt;&gt;B277,SUMIF($B$6:B277,B277,$O$6:O277),"")</f>
        <v>0</v>
      </c>
    </row>
    <row r="278" spans="1:16" x14ac:dyDescent="0.3">
      <c r="A278" s="61">
        <v>43059</v>
      </c>
      <c r="B278" s="62">
        <f t="shared" si="37"/>
        <v>47</v>
      </c>
      <c r="C278" s="63">
        <f t="shared" si="35"/>
        <v>43059</v>
      </c>
      <c r="D278" s="68"/>
      <c r="E278" s="68"/>
      <c r="F278" s="64">
        <f t="shared" si="38"/>
        <v>0</v>
      </c>
      <c r="G278" s="68"/>
      <c r="H278" s="68"/>
      <c r="I278" s="64">
        <f t="shared" si="39"/>
        <v>0</v>
      </c>
      <c r="J278" s="68"/>
      <c r="K278" s="68"/>
      <c r="L278" s="64">
        <f t="shared" si="40"/>
        <v>0</v>
      </c>
      <c r="M278" s="66"/>
      <c r="N278" s="65">
        <f t="shared" si="41"/>
        <v>145</v>
      </c>
      <c r="O278" s="65">
        <f t="shared" si="36"/>
        <v>0</v>
      </c>
      <c r="P278" s="65" t="str">
        <f>IF(B279&lt;&gt;B278,SUMIF($B$6:B278,B278,$O$6:O278),"")</f>
        <v/>
      </c>
    </row>
    <row r="279" spans="1:16" x14ac:dyDescent="0.3">
      <c r="A279" s="61">
        <v>43060</v>
      </c>
      <c r="B279" s="62">
        <f t="shared" si="37"/>
        <v>47</v>
      </c>
      <c r="C279" s="63">
        <f t="shared" si="35"/>
        <v>43060</v>
      </c>
      <c r="D279" s="68"/>
      <c r="E279" s="68"/>
      <c r="F279" s="64">
        <f t="shared" si="38"/>
        <v>0</v>
      </c>
      <c r="G279" s="68"/>
      <c r="H279" s="68"/>
      <c r="I279" s="64">
        <f t="shared" si="39"/>
        <v>0</v>
      </c>
      <c r="J279" s="68"/>
      <c r="K279" s="68"/>
      <c r="L279" s="64">
        <f t="shared" si="40"/>
        <v>0</v>
      </c>
      <c r="M279" s="66"/>
      <c r="N279" s="65">
        <f t="shared" si="41"/>
        <v>145</v>
      </c>
      <c r="O279" s="65">
        <f t="shared" si="36"/>
        <v>0</v>
      </c>
      <c r="P279" s="65" t="str">
        <f>IF(B280&lt;&gt;B279,SUMIF($B$6:B279,B279,$O$6:O279),"")</f>
        <v/>
      </c>
    </row>
    <row r="280" spans="1:16" x14ac:dyDescent="0.3">
      <c r="A280" s="61">
        <v>43061</v>
      </c>
      <c r="B280" s="62">
        <f t="shared" si="37"/>
        <v>47</v>
      </c>
      <c r="C280" s="63">
        <f t="shared" si="35"/>
        <v>43061</v>
      </c>
      <c r="D280" s="68"/>
      <c r="E280" s="68"/>
      <c r="F280" s="64">
        <f t="shared" si="38"/>
        <v>0</v>
      </c>
      <c r="G280" s="68"/>
      <c r="H280" s="68"/>
      <c r="I280" s="64">
        <f t="shared" si="39"/>
        <v>0</v>
      </c>
      <c r="J280" s="68"/>
      <c r="K280" s="68"/>
      <c r="L280" s="64">
        <f t="shared" si="40"/>
        <v>0</v>
      </c>
      <c r="M280" s="66"/>
      <c r="N280" s="65">
        <f t="shared" si="41"/>
        <v>145</v>
      </c>
      <c r="O280" s="65">
        <f t="shared" si="36"/>
        <v>0</v>
      </c>
      <c r="P280" s="65" t="str">
        <f>IF(B281&lt;&gt;B280,SUMIF($B$6:B280,B280,$O$6:O280),"")</f>
        <v/>
      </c>
    </row>
    <row r="281" spans="1:16" x14ac:dyDescent="0.3">
      <c r="A281" s="61">
        <v>43062</v>
      </c>
      <c r="B281" s="62">
        <f t="shared" si="37"/>
        <v>47</v>
      </c>
      <c r="C281" s="63">
        <f t="shared" si="35"/>
        <v>43062</v>
      </c>
      <c r="D281" s="68"/>
      <c r="E281" s="68"/>
      <c r="F281" s="64">
        <f t="shared" si="38"/>
        <v>0</v>
      </c>
      <c r="G281" s="68"/>
      <c r="H281" s="68"/>
      <c r="I281" s="64">
        <f t="shared" si="39"/>
        <v>0</v>
      </c>
      <c r="J281" s="68"/>
      <c r="K281" s="68"/>
      <c r="L281" s="64">
        <f t="shared" si="40"/>
        <v>0</v>
      </c>
      <c r="M281" s="66"/>
      <c r="N281" s="65">
        <f t="shared" si="41"/>
        <v>145</v>
      </c>
      <c r="O281" s="65">
        <f t="shared" si="36"/>
        <v>0</v>
      </c>
      <c r="P281" s="65" t="str">
        <f>IF(B282&lt;&gt;B281,SUMIF($B$6:B281,B281,$O$6:O281),"")</f>
        <v/>
      </c>
    </row>
    <row r="282" spans="1:16" x14ac:dyDescent="0.3">
      <c r="A282" s="61">
        <v>43063</v>
      </c>
      <c r="B282" s="62">
        <f t="shared" si="37"/>
        <v>47</v>
      </c>
      <c r="C282" s="63">
        <f t="shared" si="35"/>
        <v>43063</v>
      </c>
      <c r="D282" s="68"/>
      <c r="E282" s="68"/>
      <c r="F282" s="64">
        <f t="shared" si="38"/>
        <v>0</v>
      </c>
      <c r="G282" s="68"/>
      <c r="H282" s="68"/>
      <c r="I282" s="64">
        <f t="shared" si="39"/>
        <v>0</v>
      </c>
      <c r="J282" s="68"/>
      <c r="K282" s="68"/>
      <c r="L282" s="64">
        <f t="shared" si="40"/>
        <v>0</v>
      </c>
      <c r="M282" s="66"/>
      <c r="N282" s="65">
        <f t="shared" si="41"/>
        <v>145</v>
      </c>
      <c r="O282" s="65">
        <f t="shared" si="36"/>
        <v>0</v>
      </c>
      <c r="P282" s="65" t="str">
        <f>IF(B283&lt;&gt;B282,SUMIF($B$6:B282,B282,$O$6:O282),"")</f>
        <v/>
      </c>
    </row>
    <row r="283" spans="1:16" x14ac:dyDescent="0.3">
      <c r="A283" s="61">
        <v>43064</v>
      </c>
      <c r="B283" s="62">
        <f t="shared" si="37"/>
        <v>47</v>
      </c>
      <c r="C283" s="63">
        <f t="shared" si="35"/>
        <v>43064</v>
      </c>
      <c r="D283" s="68"/>
      <c r="E283" s="68"/>
      <c r="F283" s="64">
        <f t="shared" si="38"/>
        <v>0</v>
      </c>
      <c r="G283" s="68"/>
      <c r="H283" s="68"/>
      <c r="I283" s="64">
        <f t="shared" si="39"/>
        <v>0</v>
      </c>
      <c r="J283" s="68"/>
      <c r="K283" s="68"/>
      <c r="L283" s="64">
        <f t="shared" si="40"/>
        <v>0</v>
      </c>
      <c r="M283" s="66"/>
      <c r="N283" s="65">
        <f t="shared" si="41"/>
        <v>145</v>
      </c>
      <c r="O283" s="65">
        <f t="shared" si="36"/>
        <v>0</v>
      </c>
      <c r="P283" s="65" t="str">
        <f>IF(B284&lt;&gt;B283,SUMIF($B$6:B283,B283,$O$6:O283),"")</f>
        <v/>
      </c>
    </row>
    <row r="284" spans="1:16" x14ac:dyDescent="0.3">
      <c r="A284" s="61">
        <v>43065</v>
      </c>
      <c r="B284" s="62">
        <f t="shared" si="37"/>
        <v>47</v>
      </c>
      <c r="C284" s="63">
        <f t="shared" si="35"/>
        <v>43065</v>
      </c>
      <c r="D284" s="68"/>
      <c r="E284" s="68"/>
      <c r="F284" s="64">
        <f t="shared" si="38"/>
        <v>0</v>
      </c>
      <c r="G284" s="68"/>
      <c r="H284" s="68"/>
      <c r="I284" s="64">
        <f t="shared" si="39"/>
        <v>0</v>
      </c>
      <c r="J284" s="68"/>
      <c r="K284" s="68"/>
      <c r="L284" s="64">
        <f t="shared" si="40"/>
        <v>0</v>
      </c>
      <c r="M284" s="66"/>
      <c r="N284" s="65">
        <f t="shared" si="41"/>
        <v>145</v>
      </c>
      <c r="O284" s="65">
        <f t="shared" si="36"/>
        <v>0</v>
      </c>
      <c r="P284" s="65">
        <f>IF(B285&lt;&gt;B284,SUMIF($B$6:B284,B284,$O$6:O284),"")</f>
        <v>0</v>
      </c>
    </row>
    <row r="285" spans="1:16" x14ac:dyDescent="0.3">
      <c r="A285" s="61">
        <v>43066</v>
      </c>
      <c r="B285" s="62">
        <f t="shared" si="37"/>
        <v>48</v>
      </c>
      <c r="C285" s="63">
        <f t="shared" si="35"/>
        <v>43066</v>
      </c>
      <c r="D285" s="68"/>
      <c r="E285" s="68"/>
      <c r="F285" s="64">
        <f t="shared" si="38"/>
        <v>0</v>
      </c>
      <c r="G285" s="68"/>
      <c r="H285" s="68"/>
      <c r="I285" s="64">
        <f t="shared" si="39"/>
        <v>0</v>
      </c>
      <c r="J285" s="68"/>
      <c r="K285" s="68"/>
      <c r="L285" s="64">
        <f t="shared" si="40"/>
        <v>0</v>
      </c>
      <c r="M285" s="66"/>
      <c r="N285" s="65">
        <f t="shared" si="41"/>
        <v>145</v>
      </c>
      <c r="O285" s="65">
        <f t="shared" si="36"/>
        <v>0</v>
      </c>
      <c r="P285" s="65" t="str">
        <f>IF(B286&lt;&gt;B285,SUMIF($B$6:B285,B285,$O$6:O285),"")</f>
        <v/>
      </c>
    </row>
    <row r="286" spans="1:16" x14ac:dyDescent="0.3">
      <c r="A286" s="61">
        <v>43067</v>
      </c>
      <c r="B286" s="62">
        <f t="shared" si="37"/>
        <v>48</v>
      </c>
      <c r="C286" s="63">
        <f t="shared" si="35"/>
        <v>43067</v>
      </c>
      <c r="D286" s="68"/>
      <c r="E286" s="68"/>
      <c r="F286" s="64">
        <f t="shared" si="38"/>
        <v>0</v>
      </c>
      <c r="G286" s="68"/>
      <c r="H286" s="68"/>
      <c r="I286" s="64">
        <f t="shared" si="39"/>
        <v>0</v>
      </c>
      <c r="J286" s="68"/>
      <c r="K286" s="68"/>
      <c r="L286" s="64">
        <f t="shared" si="40"/>
        <v>0</v>
      </c>
      <c r="M286" s="66"/>
      <c r="N286" s="65">
        <f t="shared" si="41"/>
        <v>145</v>
      </c>
      <c r="O286" s="65">
        <f t="shared" si="36"/>
        <v>0</v>
      </c>
      <c r="P286" s="65" t="str">
        <f>IF(B287&lt;&gt;B286,SUMIF($B$6:B286,B286,$O$6:O286),"")</f>
        <v/>
      </c>
    </row>
    <row r="287" spans="1:16" x14ac:dyDescent="0.3">
      <c r="A287" s="61">
        <v>43068</v>
      </c>
      <c r="B287" s="62">
        <f t="shared" si="37"/>
        <v>48</v>
      </c>
      <c r="C287" s="63">
        <f t="shared" ref="C287:C323" si="42">A287</f>
        <v>43068</v>
      </c>
      <c r="D287" s="68"/>
      <c r="E287" s="68"/>
      <c r="F287" s="64">
        <f t="shared" si="38"/>
        <v>0</v>
      </c>
      <c r="G287" s="68"/>
      <c r="H287" s="68"/>
      <c r="I287" s="64">
        <f t="shared" si="39"/>
        <v>0</v>
      </c>
      <c r="J287" s="68"/>
      <c r="K287" s="68"/>
      <c r="L287" s="64">
        <f t="shared" si="40"/>
        <v>0</v>
      </c>
      <c r="M287" s="66"/>
      <c r="N287" s="65">
        <f t="shared" si="41"/>
        <v>145</v>
      </c>
      <c r="O287" s="65">
        <f t="shared" si="36"/>
        <v>0</v>
      </c>
      <c r="P287" s="65" t="str">
        <f>IF(B288&lt;&gt;B287,SUMIF($B$6:B287,B287,$O$6:O287),"")</f>
        <v/>
      </c>
    </row>
    <row r="288" spans="1:16" x14ac:dyDescent="0.3">
      <c r="A288" s="61">
        <v>43069</v>
      </c>
      <c r="B288" s="62">
        <f t="shared" si="37"/>
        <v>48</v>
      </c>
      <c r="C288" s="63">
        <f t="shared" si="42"/>
        <v>43069</v>
      </c>
      <c r="D288" s="68"/>
      <c r="E288" s="68"/>
      <c r="F288" s="64">
        <f t="shared" si="38"/>
        <v>0</v>
      </c>
      <c r="G288" s="68"/>
      <c r="H288" s="68"/>
      <c r="I288" s="64">
        <f t="shared" si="39"/>
        <v>0</v>
      </c>
      <c r="J288" s="68"/>
      <c r="K288" s="68"/>
      <c r="L288" s="64">
        <f t="shared" si="40"/>
        <v>0</v>
      </c>
      <c r="M288" s="66"/>
      <c r="N288" s="65">
        <f t="shared" si="41"/>
        <v>145</v>
      </c>
      <c r="O288" s="65">
        <f t="shared" si="36"/>
        <v>0</v>
      </c>
      <c r="P288" s="65" t="str">
        <f>IF(B289&lt;&gt;B288,SUMIF($B$6:B288,B288,$O$6:O288),"")</f>
        <v/>
      </c>
    </row>
    <row r="289" spans="1:16" x14ac:dyDescent="0.3">
      <c r="A289" s="61">
        <v>43070</v>
      </c>
      <c r="B289" s="62">
        <f t="shared" si="37"/>
        <v>48</v>
      </c>
      <c r="C289" s="63">
        <f t="shared" si="42"/>
        <v>43070</v>
      </c>
      <c r="D289" s="68"/>
      <c r="E289" s="68"/>
      <c r="F289" s="64">
        <f t="shared" si="38"/>
        <v>0</v>
      </c>
      <c r="G289" s="68"/>
      <c r="H289" s="68"/>
      <c r="I289" s="64">
        <f t="shared" si="39"/>
        <v>0</v>
      </c>
      <c r="J289" s="68"/>
      <c r="K289" s="68"/>
      <c r="L289" s="64">
        <f t="shared" si="40"/>
        <v>0</v>
      </c>
      <c r="M289" s="66"/>
      <c r="N289" s="65">
        <f t="shared" si="41"/>
        <v>145</v>
      </c>
      <c r="O289" s="65">
        <f t="shared" si="36"/>
        <v>0</v>
      </c>
      <c r="P289" s="65" t="str">
        <f>IF(B290&lt;&gt;B289,SUMIF($B$6:B289,B289,$O$6:O289),"")</f>
        <v/>
      </c>
    </row>
    <row r="290" spans="1:16" x14ac:dyDescent="0.3">
      <c r="A290" s="61">
        <v>43071</v>
      </c>
      <c r="B290" s="62">
        <f t="shared" si="37"/>
        <v>48</v>
      </c>
      <c r="C290" s="63">
        <f t="shared" si="42"/>
        <v>43071</v>
      </c>
      <c r="D290" s="68"/>
      <c r="E290" s="68"/>
      <c r="F290" s="64">
        <f t="shared" si="38"/>
        <v>0</v>
      </c>
      <c r="G290" s="68"/>
      <c r="H290" s="68"/>
      <c r="I290" s="64">
        <f t="shared" si="39"/>
        <v>0</v>
      </c>
      <c r="J290" s="68"/>
      <c r="K290" s="68"/>
      <c r="L290" s="64">
        <f t="shared" si="40"/>
        <v>0</v>
      </c>
      <c r="M290" s="66"/>
      <c r="N290" s="65">
        <f t="shared" si="41"/>
        <v>145</v>
      </c>
      <c r="O290" s="65">
        <f t="shared" si="36"/>
        <v>0</v>
      </c>
      <c r="P290" s="65" t="str">
        <f>IF(B291&lt;&gt;B290,SUMIF($B$6:B290,B290,$O$6:O290),"")</f>
        <v/>
      </c>
    </row>
    <row r="291" spans="1:16" x14ac:dyDescent="0.3">
      <c r="A291" s="61">
        <v>43072</v>
      </c>
      <c r="B291" s="62">
        <f t="shared" si="37"/>
        <v>48</v>
      </c>
      <c r="C291" s="63">
        <f t="shared" si="42"/>
        <v>43072</v>
      </c>
      <c r="D291" s="68"/>
      <c r="E291" s="68"/>
      <c r="F291" s="64">
        <f t="shared" si="38"/>
        <v>0</v>
      </c>
      <c r="G291" s="68"/>
      <c r="H291" s="68"/>
      <c r="I291" s="64">
        <f t="shared" si="39"/>
        <v>0</v>
      </c>
      <c r="J291" s="68"/>
      <c r="K291" s="68"/>
      <c r="L291" s="64">
        <f t="shared" si="40"/>
        <v>0</v>
      </c>
      <c r="M291" s="66"/>
      <c r="N291" s="65">
        <f t="shared" si="41"/>
        <v>145</v>
      </c>
      <c r="O291" s="65">
        <f t="shared" si="36"/>
        <v>0</v>
      </c>
      <c r="P291" s="65">
        <f>IF(B292&lt;&gt;B291,SUMIF($B$6:B291,B291,$O$6:O291),"")</f>
        <v>0</v>
      </c>
    </row>
    <row r="292" spans="1:16" x14ac:dyDescent="0.3">
      <c r="A292" s="61">
        <v>43073</v>
      </c>
      <c r="B292" s="62">
        <f t="shared" si="37"/>
        <v>49</v>
      </c>
      <c r="C292" s="63">
        <f t="shared" si="42"/>
        <v>43073</v>
      </c>
      <c r="D292" s="68"/>
      <c r="E292" s="68"/>
      <c r="F292" s="64">
        <f t="shared" si="38"/>
        <v>0</v>
      </c>
      <c r="G292" s="68"/>
      <c r="H292" s="68"/>
      <c r="I292" s="64">
        <f t="shared" si="39"/>
        <v>0</v>
      </c>
      <c r="J292" s="68"/>
      <c r="K292" s="68"/>
      <c r="L292" s="64">
        <f t="shared" si="40"/>
        <v>0</v>
      </c>
      <c r="M292" s="66"/>
      <c r="N292" s="65">
        <f t="shared" si="41"/>
        <v>145</v>
      </c>
      <c r="O292" s="65">
        <f t="shared" si="36"/>
        <v>0</v>
      </c>
      <c r="P292" s="65" t="str">
        <f>IF(B293&lt;&gt;B292,SUMIF($B$6:B292,B292,$O$6:O292),"")</f>
        <v/>
      </c>
    </row>
    <row r="293" spans="1:16" x14ac:dyDescent="0.3">
      <c r="A293" s="61">
        <v>43074</v>
      </c>
      <c r="B293" s="62">
        <f t="shared" si="37"/>
        <v>49</v>
      </c>
      <c r="C293" s="63">
        <f t="shared" si="42"/>
        <v>43074</v>
      </c>
      <c r="D293" s="68"/>
      <c r="E293" s="68"/>
      <c r="F293" s="64">
        <f t="shared" si="38"/>
        <v>0</v>
      </c>
      <c r="G293" s="68"/>
      <c r="H293" s="68"/>
      <c r="I293" s="64">
        <f t="shared" si="39"/>
        <v>0</v>
      </c>
      <c r="J293" s="68"/>
      <c r="K293" s="68"/>
      <c r="L293" s="64">
        <f t="shared" si="40"/>
        <v>0</v>
      </c>
      <c r="M293" s="66"/>
      <c r="N293" s="65">
        <f t="shared" si="41"/>
        <v>145</v>
      </c>
      <c r="O293" s="65">
        <f t="shared" si="36"/>
        <v>0</v>
      </c>
      <c r="P293" s="65" t="str">
        <f>IF(B294&lt;&gt;B293,SUMIF($B$6:B293,B293,$O$6:O293),"")</f>
        <v/>
      </c>
    </row>
    <row r="294" spans="1:16" x14ac:dyDescent="0.3">
      <c r="A294" s="61">
        <v>43075</v>
      </c>
      <c r="B294" s="62">
        <f t="shared" si="37"/>
        <v>49</v>
      </c>
      <c r="C294" s="63">
        <f t="shared" si="42"/>
        <v>43075</v>
      </c>
      <c r="D294" s="68"/>
      <c r="E294" s="68"/>
      <c r="F294" s="64">
        <f t="shared" si="38"/>
        <v>0</v>
      </c>
      <c r="G294" s="68"/>
      <c r="H294" s="68"/>
      <c r="I294" s="64">
        <f t="shared" si="39"/>
        <v>0</v>
      </c>
      <c r="J294" s="68"/>
      <c r="K294" s="68"/>
      <c r="L294" s="64">
        <f t="shared" si="40"/>
        <v>0</v>
      </c>
      <c r="M294" s="66"/>
      <c r="N294" s="65">
        <f t="shared" si="41"/>
        <v>145</v>
      </c>
      <c r="O294" s="65">
        <f t="shared" si="36"/>
        <v>0</v>
      </c>
      <c r="P294" s="65" t="str">
        <f>IF(B295&lt;&gt;B294,SUMIF($B$6:B294,B294,$O$6:O294),"")</f>
        <v/>
      </c>
    </row>
    <row r="295" spans="1:16" x14ac:dyDescent="0.3">
      <c r="A295" s="61">
        <v>43076</v>
      </c>
      <c r="B295" s="62">
        <f t="shared" si="37"/>
        <v>49</v>
      </c>
      <c r="C295" s="63">
        <f t="shared" si="42"/>
        <v>43076</v>
      </c>
      <c r="D295" s="68"/>
      <c r="E295" s="68"/>
      <c r="F295" s="64">
        <f t="shared" si="38"/>
        <v>0</v>
      </c>
      <c r="G295" s="68"/>
      <c r="H295" s="68"/>
      <c r="I295" s="64">
        <f t="shared" si="39"/>
        <v>0</v>
      </c>
      <c r="J295" s="68"/>
      <c r="K295" s="68"/>
      <c r="L295" s="64">
        <f t="shared" si="40"/>
        <v>0</v>
      </c>
      <c r="M295" s="66"/>
      <c r="N295" s="65">
        <f t="shared" si="41"/>
        <v>145</v>
      </c>
      <c r="O295" s="65">
        <f t="shared" si="36"/>
        <v>0</v>
      </c>
      <c r="P295" s="65" t="str">
        <f>IF(B296&lt;&gt;B295,SUMIF($B$6:B295,B295,$O$6:O295),"")</f>
        <v/>
      </c>
    </row>
    <row r="296" spans="1:16" x14ac:dyDescent="0.3">
      <c r="A296" s="61">
        <v>43077</v>
      </c>
      <c r="B296" s="62">
        <f t="shared" si="37"/>
        <v>49</v>
      </c>
      <c r="C296" s="63">
        <f t="shared" si="42"/>
        <v>43077</v>
      </c>
      <c r="D296" s="68"/>
      <c r="E296" s="68"/>
      <c r="F296" s="64">
        <f t="shared" si="38"/>
        <v>0</v>
      </c>
      <c r="G296" s="68"/>
      <c r="H296" s="68"/>
      <c r="I296" s="64">
        <f t="shared" si="39"/>
        <v>0</v>
      </c>
      <c r="J296" s="68"/>
      <c r="K296" s="68"/>
      <c r="L296" s="64">
        <f t="shared" si="40"/>
        <v>0</v>
      </c>
      <c r="M296" s="66"/>
      <c r="N296" s="65">
        <f t="shared" si="41"/>
        <v>145</v>
      </c>
      <c r="O296" s="65">
        <f t="shared" si="36"/>
        <v>0</v>
      </c>
      <c r="P296" s="65" t="str">
        <f>IF(B297&lt;&gt;B296,SUMIF($B$6:B296,B296,$O$6:O296),"")</f>
        <v/>
      </c>
    </row>
    <row r="297" spans="1:16" x14ac:dyDescent="0.3">
      <c r="A297" s="61">
        <v>43078</v>
      </c>
      <c r="B297" s="62">
        <f t="shared" si="37"/>
        <v>49</v>
      </c>
      <c r="C297" s="63">
        <f t="shared" si="42"/>
        <v>43078</v>
      </c>
      <c r="D297" s="68"/>
      <c r="E297" s="68"/>
      <c r="F297" s="64">
        <f t="shared" si="38"/>
        <v>0</v>
      </c>
      <c r="G297" s="68"/>
      <c r="H297" s="68"/>
      <c r="I297" s="64">
        <f t="shared" si="39"/>
        <v>0</v>
      </c>
      <c r="J297" s="68"/>
      <c r="K297" s="68"/>
      <c r="L297" s="64">
        <f t="shared" si="40"/>
        <v>0</v>
      </c>
      <c r="M297" s="66"/>
      <c r="N297" s="65">
        <f t="shared" si="41"/>
        <v>145</v>
      </c>
      <c r="O297" s="65">
        <f t="shared" si="36"/>
        <v>0</v>
      </c>
      <c r="P297" s="65" t="str">
        <f>IF(B298&lt;&gt;B297,SUMIF($B$6:B297,B297,$O$6:O297),"")</f>
        <v/>
      </c>
    </row>
    <row r="298" spans="1:16" x14ac:dyDescent="0.3">
      <c r="A298" s="61">
        <v>43079</v>
      </c>
      <c r="B298" s="62">
        <f t="shared" si="37"/>
        <v>49</v>
      </c>
      <c r="C298" s="63">
        <f t="shared" si="42"/>
        <v>43079</v>
      </c>
      <c r="D298" s="68"/>
      <c r="E298" s="68"/>
      <c r="F298" s="64">
        <f t="shared" si="38"/>
        <v>0</v>
      </c>
      <c r="G298" s="68"/>
      <c r="H298" s="68"/>
      <c r="I298" s="64">
        <f t="shared" si="39"/>
        <v>0</v>
      </c>
      <c r="J298" s="68"/>
      <c r="K298" s="68"/>
      <c r="L298" s="64">
        <f t="shared" si="40"/>
        <v>0</v>
      </c>
      <c r="M298" s="66"/>
      <c r="N298" s="65">
        <f t="shared" si="41"/>
        <v>145</v>
      </c>
      <c r="O298" s="65">
        <f t="shared" si="36"/>
        <v>0</v>
      </c>
      <c r="P298" s="65">
        <f>IF(B299&lt;&gt;B298,SUMIF($B$6:B298,B298,$O$6:O298),"")</f>
        <v>0</v>
      </c>
    </row>
    <row r="299" spans="1:16" x14ac:dyDescent="0.3">
      <c r="A299" s="61">
        <v>43080</v>
      </c>
      <c r="B299" s="62">
        <f t="shared" si="37"/>
        <v>50</v>
      </c>
      <c r="C299" s="63">
        <f t="shared" si="42"/>
        <v>43080</v>
      </c>
      <c r="D299" s="68"/>
      <c r="E299" s="68"/>
      <c r="F299" s="64">
        <f t="shared" si="38"/>
        <v>0</v>
      </c>
      <c r="G299" s="68"/>
      <c r="H299" s="68"/>
      <c r="I299" s="64">
        <f t="shared" si="39"/>
        <v>0</v>
      </c>
      <c r="J299" s="68"/>
      <c r="K299" s="68"/>
      <c r="L299" s="64">
        <f t="shared" si="40"/>
        <v>0</v>
      </c>
      <c r="M299" s="66"/>
      <c r="N299" s="65">
        <f t="shared" si="41"/>
        <v>145</v>
      </c>
      <c r="O299" s="65">
        <f t="shared" si="36"/>
        <v>0</v>
      </c>
      <c r="P299" s="65" t="str">
        <f>IF(B300&lt;&gt;B299,SUMIF($B$6:B299,B299,$O$6:O299),"")</f>
        <v/>
      </c>
    </row>
    <row r="300" spans="1:16" x14ac:dyDescent="0.3">
      <c r="A300" s="61">
        <v>43081</v>
      </c>
      <c r="B300" s="62">
        <f t="shared" si="37"/>
        <v>50</v>
      </c>
      <c r="C300" s="63">
        <f t="shared" si="42"/>
        <v>43081</v>
      </c>
      <c r="D300" s="68"/>
      <c r="E300" s="68"/>
      <c r="F300" s="64">
        <f t="shared" si="38"/>
        <v>0</v>
      </c>
      <c r="G300" s="68"/>
      <c r="H300" s="68"/>
      <c r="I300" s="64">
        <f t="shared" si="39"/>
        <v>0</v>
      </c>
      <c r="J300" s="68"/>
      <c r="K300" s="68"/>
      <c r="L300" s="64">
        <f t="shared" si="40"/>
        <v>0</v>
      </c>
      <c r="M300" s="66"/>
      <c r="N300" s="65">
        <f t="shared" si="41"/>
        <v>145</v>
      </c>
      <c r="O300" s="65">
        <f t="shared" si="36"/>
        <v>0</v>
      </c>
      <c r="P300" s="65" t="str">
        <f>IF(B301&lt;&gt;B300,SUMIF($B$6:B300,B300,$O$6:O300),"")</f>
        <v/>
      </c>
    </row>
    <row r="301" spans="1:16" x14ac:dyDescent="0.3">
      <c r="A301" s="61">
        <v>43082</v>
      </c>
      <c r="B301" s="62">
        <f t="shared" si="37"/>
        <v>50</v>
      </c>
      <c r="C301" s="63">
        <f t="shared" si="42"/>
        <v>43082</v>
      </c>
      <c r="D301" s="68"/>
      <c r="E301" s="68"/>
      <c r="F301" s="64">
        <f t="shared" si="38"/>
        <v>0</v>
      </c>
      <c r="G301" s="68"/>
      <c r="H301" s="68"/>
      <c r="I301" s="64">
        <f t="shared" si="39"/>
        <v>0</v>
      </c>
      <c r="J301" s="68"/>
      <c r="K301" s="68"/>
      <c r="L301" s="64">
        <f t="shared" si="40"/>
        <v>0</v>
      </c>
      <c r="M301" s="66"/>
      <c r="N301" s="65">
        <f t="shared" si="41"/>
        <v>145</v>
      </c>
      <c r="O301" s="65">
        <f t="shared" si="36"/>
        <v>0</v>
      </c>
      <c r="P301" s="65" t="str">
        <f>IF(B302&lt;&gt;B301,SUMIF($B$6:B301,B301,$O$6:O301),"")</f>
        <v/>
      </c>
    </row>
    <row r="302" spans="1:16" x14ac:dyDescent="0.3">
      <c r="A302" s="61">
        <v>43083</v>
      </c>
      <c r="B302" s="62">
        <f t="shared" si="37"/>
        <v>50</v>
      </c>
      <c r="C302" s="63">
        <f t="shared" si="42"/>
        <v>43083</v>
      </c>
      <c r="D302" s="68"/>
      <c r="E302" s="68"/>
      <c r="F302" s="64">
        <f t="shared" si="38"/>
        <v>0</v>
      </c>
      <c r="G302" s="68"/>
      <c r="H302" s="68"/>
      <c r="I302" s="64">
        <f t="shared" si="39"/>
        <v>0</v>
      </c>
      <c r="J302" s="68"/>
      <c r="K302" s="68"/>
      <c r="L302" s="64">
        <f t="shared" si="40"/>
        <v>0</v>
      </c>
      <c r="M302" s="66"/>
      <c r="N302" s="65">
        <f t="shared" si="41"/>
        <v>145</v>
      </c>
      <c r="O302" s="65">
        <f t="shared" si="36"/>
        <v>0</v>
      </c>
      <c r="P302" s="65" t="str">
        <f>IF(B303&lt;&gt;B302,SUMIF($B$6:B302,B302,$O$6:O302),"")</f>
        <v/>
      </c>
    </row>
    <row r="303" spans="1:16" x14ac:dyDescent="0.3">
      <c r="A303" s="61">
        <v>43084</v>
      </c>
      <c r="B303" s="62">
        <f t="shared" si="37"/>
        <v>50</v>
      </c>
      <c r="C303" s="63">
        <f t="shared" si="42"/>
        <v>43084</v>
      </c>
      <c r="D303" s="68"/>
      <c r="E303" s="68"/>
      <c r="F303" s="64">
        <f t="shared" si="38"/>
        <v>0</v>
      </c>
      <c r="G303" s="68"/>
      <c r="H303" s="68"/>
      <c r="I303" s="64">
        <f t="shared" si="39"/>
        <v>0</v>
      </c>
      <c r="J303" s="68"/>
      <c r="K303" s="68"/>
      <c r="L303" s="64">
        <f t="shared" si="40"/>
        <v>0</v>
      </c>
      <c r="M303" s="66"/>
      <c r="N303" s="65">
        <f t="shared" si="41"/>
        <v>145</v>
      </c>
      <c r="O303" s="65">
        <f t="shared" si="36"/>
        <v>0</v>
      </c>
      <c r="P303" s="65" t="str">
        <f>IF(B304&lt;&gt;B303,SUMIF($B$6:B303,B303,$O$6:O303),"")</f>
        <v/>
      </c>
    </row>
    <row r="304" spans="1:16" x14ac:dyDescent="0.3">
      <c r="A304" s="61">
        <v>43085</v>
      </c>
      <c r="B304" s="62">
        <f t="shared" si="37"/>
        <v>50</v>
      </c>
      <c r="C304" s="63">
        <f t="shared" si="42"/>
        <v>43085</v>
      </c>
      <c r="D304" s="68"/>
      <c r="E304" s="68"/>
      <c r="F304" s="64">
        <f t="shared" si="38"/>
        <v>0</v>
      </c>
      <c r="G304" s="68"/>
      <c r="H304" s="68"/>
      <c r="I304" s="64">
        <f t="shared" si="39"/>
        <v>0</v>
      </c>
      <c r="J304" s="68"/>
      <c r="K304" s="68"/>
      <c r="L304" s="64">
        <f t="shared" si="40"/>
        <v>0</v>
      </c>
      <c r="M304" s="66"/>
      <c r="N304" s="65">
        <f t="shared" si="41"/>
        <v>145</v>
      </c>
      <c r="O304" s="65">
        <f t="shared" si="36"/>
        <v>0</v>
      </c>
      <c r="P304" s="65" t="str">
        <f>IF(B305&lt;&gt;B304,SUMIF($B$6:B304,B304,$O$6:O304),"")</f>
        <v/>
      </c>
    </row>
    <row r="305" spans="1:16" x14ac:dyDescent="0.3">
      <c r="A305" s="61">
        <v>43086</v>
      </c>
      <c r="B305" s="62">
        <f t="shared" si="37"/>
        <v>50</v>
      </c>
      <c r="C305" s="63">
        <f t="shared" si="42"/>
        <v>43086</v>
      </c>
      <c r="D305" s="68"/>
      <c r="E305" s="68"/>
      <c r="F305" s="64">
        <f t="shared" si="38"/>
        <v>0</v>
      </c>
      <c r="G305" s="68"/>
      <c r="H305" s="68"/>
      <c r="I305" s="64">
        <f t="shared" si="39"/>
        <v>0</v>
      </c>
      <c r="J305" s="68"/>
      <c r="K305" s="68"/>
      <c r="L305" s="64">
        <f t="shared" si="40"/>
        <v>0</v>
      </c>
      <c r="M305" s="66"/>
      <c r="N305" s="65">
        <f t="shared" si="41"/>
        <v>145</v>
      </c>
      <c r="O305" s="65">
        <f t="shared" si="36"/>
        <v>0</v>
      </c>
      <c r="P305" s="65">
        <f>IF(B306&lt;&gt;B305,SUMIF($B$6:B305,B305,$O$6:O305),"")</f>
        <v>0</v>
      </c>
    </row>
    <row r="306" spans="1:16" x14ac:dyDescent="0.3">
      <c r="A306" s="61">
        <v>43087</v>
      </c>
      <c r="B306" s="62">
        <f t="shared" si="37"/>
        <v>51</v>
      </c>
      <c r="C306" s="63">
        <f t="shared" si="42"/>
        <v>43087</v>
      </c>
      <c r="D306" s="68"/>
      <c r="E306" s="68"/>
      <c r="F306" s="64">
        <f t="shared" si="38"/>
        <v>0</v>
      </c>
      <c r="G306" s="68"/>
      <c r="H306" s="68"/>
      <c r="I306" s="64">
        <f t="shared" si="39"/>
        <v>0</v>
      </c>
      <c r="J306" s="68"/>
      <c r="K306" s="68"/>
      <c r="L306" s="64">
        <f t="shared" si="40"/>
        <v>0</v>
      </c>
      <c r="M306" s="66"/>
      <c r="N306" s="65">
        <f t="shared" si="41"/>
        <v>145</v>
      </c>
      <c r="O306" s="65">
        <f t="shared" si="36"/>
        <v>0</v>
      </c>
      <c r="P306" s="65" t="str">
        <f>IF(B307&lt;&gt;B306,SUMIF($B$6:B306,B306,$O$6:O306),"")</f>
        <v/>
      </c>
    </row>
    <row r="307" spans="1:16" x14ac:dyDescent="0.3">
      <c r="A307" s="61">
        <v>43088</v>
      </c>
      <c r="B307" s="62">
        <f t="shared" si="37"/>
        <v>51</v>
      </c>
      <c r="C307" s="63">
        <f t="shared" si="42"/>
        <v>43088</v>
      </c>
      <c r="D307" s="68"/>
      <c r="E307" s="68"/>
      <c r="F307" s="64">
        <f t="shared" si="38"/>
        <v>0</v>
      </c>
      <c r="G307" s="68"/>
      <c r="H307" s="68"/>
      <c r="I307" s="64">
        <f t="shared" si="39"/>
        <v>0</v>
      </c>
      <c r="J307" s="68"/>
      <c r="K307" s="68"/>
      <c r="L307" s="64">
        <f t="shared" si="40"/>
        <v>0</v>
      </c>
      <c r="M307" s="66"/>
      <c r="N307" s="65">
        <f t="shared" si="41"/>
        <v>145</v>
      </c>
      <c r="O307" s="65">
        <f t="shared" si="36"/>
        <v>0</v>
      </c>
      <c r="P307" s="65" t="str">
        <f>IF(B308&lt;&gt;B307,SUMIF($B$6:B307,B307,$O$6:O307),"")</f>
        <v/>
      </c>
    </row>
    <row r="308" spans="1:16" x14ac:dyDescent="0.3">
      <c r="A308" s="61">
        <v>43089</v>
      </c>
      <c r="B308" s="62">
        <f t="shared" si="37"/>
        <v>51</v>
      </c>
      <c r="C308" s="63">
        <f t="shared" si="42"/>
        <v>43089</v>
      </c>
      <c r="D308" s="68"/>
      <c r="E308" s="68"/>
      <c r="F308" s="64">
        <f t="shared" si="38"/>
        <v>0</v>
      </c>
      <c r="G308" s="68"/>
      <c r="H308" s="68"/>
      <c r="I308" s="64">
        <f t="shared" si="39"/>
        <v>0</v>
      </c>
      <c r="J308" s="68"/>
      <c r="K308" s="68"/>
      <c r="L308" s="64">
        <f t="shared" si="40"/>
        <v>0</v>
      </c>
      <c r="M308" s="66"/>
      <c r="N308" s="65">
        <f t="shared" si="41"/>
        <v>145</v>
      </c>
      <c r="O308" s="65">
        <f t="shared" si="36"/>
        <v>0</v>
      </c>
      <c r="P308" s="65" t="str">
        <f>IF(B309&lt;&gt;B308,SUMIF($B$6:B308,B308,$O$6:O308),"")</f>
        <v/>
      </c>
    </row>
    <row r="309" spans="1:16" x14ac:dyDescent="0.3">
      <c r="A309" s="61">
        <v>43090</v>
      </c>
      <c r="B309" s="62">
        <f t="shared" si="37"/>
        <v>51</v>
      </c>
      <c r="C309" s="63">
        <f t="shared" si="42"/>
        <v>43090</v>
      </c>
      <c r="D309" s="68"/>
      <c r="E309" s="68"/>
      <c r="F309" s="64">
        <f t="shared" si="38"/>
        <v>0</v>
      </c>
      <c r="G309" s="68"/>
      <c r="H309" s="68"/>
      <c r="I309" s="64">
        <f t="shared" si="39"/>
        <v>0</v>
      </c>
      <c r="J309" s="68"/>
      <c r="K309" s="68"/>
      <c r="L309" s="64">
        <f t="shared" si="40"/>
        <v>0</v>
      </c>
      <c r="M309" s="66"/>
      <c r="N309" s="65">
        <f t="shared" si="41"/>
        <v>145</v>
      </c>
      <c r="O309" s="65">
        <f t="shared" si="36"/>
        <v>0</v>
      </c>
      <c r="P309" s="65" t="str">
        <f>IF(B310&lt;&gt;B309,SUMIF($B$6:B309,B309,$O$6:O309),"")</f>
        <v/>
      </c>
    </row>
    <row r="310" spans="1:16" x14ac:dyDescent="0.3">
      <c r="A310" s="61">
        <v>43091</v>
      </c>
      <c r="B310" s="62">
        <f t="shared" si="37"/>
        <v>51</v>
      </c>
      <c r="C310" s="63">
        <f t="shared" si="42"/>
        <v>43091</v>
      </c>
      <c r="D310" s="68"/>
      <c r="E310" s="68"/>
      <c r="F310" s="64">
        <f t="shared" si="38"/>
        <v>0</v>
      </c>
      <c r="G310" s="68"/>
      <c r="H310" s="68"/>
      <c r="I310" s="64">
        <f t="shared" si="39"/>
        <v>0</v>
      </c>
      <c r="J310" s="68"/>
      <c r="K310" s="68"/>
      <c r="L310" s="64">
        <f t="shared" si="40"/>
        <v>0</v>
      </c>
      <c r="M310" s="66"/>
      <c r="N310" s="65">
        <f t="shared" si="41"/>
        <v>145</v>
      </c>
      <c r="O310" s="65">
        <f t="shared" si="36"/>
        <v>0</v>
      </c>
      <c r="P310" s="65" t="str">
        <f>IF(B311&lt;&gt;B310,SUMIF($B$6:B310,B310,$O$6:O310),"")</f>
        <v/>
      </c>
    </row>
    <row r="311" spans="1:16" x14ac:dyDescent="0.3">
      <c r="A311" s="61">
        <v>43092</v>
      </c>
      <c r="B311" s="62">
        <f t="shared" si="37"/>
        <v>51</v>
      </c>
      <c r="C311" s="63">
        <f t="shared" si="42"/>
        <v>43092</v>
      </c>
      <c r="D311" s="68"/>
      <c r="E311" s="68"/>
      <c r="F311" s="64">
        <f t="shared" si="38"/>
        <v>0</v>
      </c>
      <c r="G311" s="68"/>
      <c r="H311" s="68"/>
      <c r="I311" s="64">
        <f t="shared" si="39"/>
        <v>0</v>
      </c>
      <c r="J311" s="68"/>
      <c r="K311" s="68"/>
      <c r="L311" s="64">
        <f t="shared" si="40"/>
        <v>0</v>
      </c>
      <c r="M311" s="66"/>
      <c r="N311" s="65">
        <f t="shared" si="41"/>
        <v>145</v>
      </c>
      <c r="O311" s="65">
        <f t="shared" si="36"/>
        <v>0</v>
      </c>
      <c r="P311" s="65" t="str">
        <f>IF(B312&lt;&gt;B311,SUMIF($B$6:B311,B311,$O$6:O311),"")</f>
        <v/>
      </c>
    </row>
    <row r="312" spans="1:16" x14ac:dyDescent="0.3">
      <c r="A312" s="61">
        <v>43093</v>
      </c>
      <c r="B312" s="62">
        <f t="shared" si="37"/>
        <v>51</v>
      </c>
      <c r="C312" s="63">
        <f t="shared" si="42"/>
        <v>43093</v>
      </c>
      <c r="D312" s="68"/>
      <c r="E312" s="68"/>
      <c r="F312" s="64">
        <f t="shared" si="38"/>
        <v>0</v>
      </c>
      <c r="G312" s="68"/>
      <c r="H312" s="68"/>
      <c r="I312" s="64">
        <f t="shared" si="39"/>
        <v>0</v>
      </c>
      <c r="J312" s="68"/>
      <c r="K312" s="68"/>
      <c r="L312" s="64">
        <f t="shared" si="40"/>
        <v>0</v>
      </c>
      <c r="M312" s="66"/>
      <c r="N312" s="65">
        <f t="shared" si="41"/>
        <v>145</v>
      </c>
      <c r="O312" s="65">
        <f t="shared" si="36"/>
        <v>0</v>
      </c>
      <c r="P312" s="65">
        <f>IF(B313&lt;&gt;B312,SUMIF($B$6:B312,B312,$O$6:O312),"")</f>
        <v>0</v>
      </c>
    </row>
    <row r="313" spans="1:16" x14ac:dyDescent="0.3">
      <c r="A313" s="61">
        <v>43094</v>
      </c>
      <c r="B313" s="62">
        <f t="shared" si="37"/>
        <v>52</v>
      </c>
      <c r="C313" s="63">
        <f t="shared" si="42"/>
        <v>43094</v>
      </c>
      <c r="D313" s="68"/>
      <c r="E313" s="68"/>
      <c r="F313" s="64">
        <f t="shared" si="38"/>
        <v>0</v>
      </c>
      <c r="G313" s="68"/>
      <c r="H313" s="68"/>
      <c r="I313" s="64">
        <f t="shared" si="39"/>
        <v>0</v>
      </c>
      <c r="J313" s="68"/>
      <c r="K313" s="68"/>
      <c r="L313" s="64">
        <f t="shared" si="40"/>
        <v>0</v>
      </c>
      <c r="M313" s="66"/>
      <c r="N313" s="65">
        <f t="shared" si="41"/>
        <v>145</v>
      </c>
      <c r="O313" s="65">
        <f t="shared" si="36"/>
        <v>0</v>
      </c>
      <c r="P313" s="65" t="str">
        <f>IF(B314&lt;&gt;B313,SUMIF($B$6:B313,B313,$O$6:O313),"")</f>
        <v/>
      </c>
    </row>
    <row r="314" spans="1:16" x14ac:dyDescent="0.3">
      <c r="A314" s="61">
        <v>43095</v>
      </c>
      <c r="B314" s="62">
        <f t="shared" si="37"/>
        <v>52</v>
      </c>
      <c r="C314" s="63">
        <f t="shared" si="42"/>
        <v>43095</v>
      </c>
      <c r="D314" s="68"/>
      <c r="E314" s="68"/>
      <c r="F314" s="64">
        <f t="shared" si="38"/>
        <v>0</v>
      </c>
      <c r="G314" s="68"/>
      <c r="H314" s="68"/>
      <c r="I314" s="64">
        <f t="shared" si="39"/>
        <v>0</v>
      </c>
      <c r="J314" s="68"/>
      <c r="K314" s="68"/>
      <c r="L314" s="64">
        <f t="shared" si="40"/>
        <v>0</v>
      </c>
      <c r="M314" s="66"/>
      <c r="N314" s="65">
        <f t="shared" si="41"/>
        <v>145</v>
      </c>
      <c r="O314" s="65">
        <f t="shared" si="36"/>
        <v>0</v>
      </c>
      <c r="P314" s="65" t="str">
        <f>IF(B315&lt;&gt;B314,SUMIF($B$6:B314,B314,$O$6:O314),"")</f>
        <v/>
      </c>
    </row>
    <row r="315" spans="1:16" x14ac:dyDescent="0.3">
      <c r="A315" s="61">
        <v>43096</v>
      </c>
      <c r="B315" s="62">
        <f t="shared" si="37"/>
        <v>52</v>
      </c>
      <c r="C315" s="63">
        <f t="shared" si="42"/>
        <v>43096</v>
      </c>
      <c r="D315" s="68"/>
      <c r="E315" s="68"/>
      <c r="F315" s="64">
        <f t="shared" si="38"/>
        <v>0</v>
      </c>
      <c r="G315" s="68"/>
      <c r="H315" s="68"/>
      <c r="I315" s="64">
        <f t="shared" si="39"/>
        <v>0</v>
      </c>
      <c r="J315" s="68"/>
      <c r="K315" s="68"/>
      <c r="L315" s="64">
        <f t="shared" si="40"/>
        <v>0</v>
      </c>
      <c r="M315" s="66"/>
      <c r="N315" s="65">
        <f t="shared" si="41"/>
        <v>145</v>
      </c>
      <c r="O315" s="65">
        <f t="shared" si="36"/>
        <v>0</v>
      </c>
      <c r="P315" s="65" t="str">
        <f>IF(B316&lt;&gt;B315,SUMIF($B$6:B315,B315,$O$6:O315),"")</f>
        <v/>
      </c>
    </row>
    <row r="316" spans="1:16" x14ac:dyDescent="0.3">
      <c r="A316" s="61">
        <v>43097</v>
      </c>
      <c r="B316" s="62">
        <f t="shared" si="37"/>
        <v>52</v>
      </c>
      <c r="C316" s="63">
        <f t="shared" si="42"/>
        <v>43097</v>
      </c>
      <c r="D316" s="68"/>
      <c r="E316" s="68"/>
      <c r="F316" s="64">
        <f t="shared" si="38"/>
        <v>0</v>
      </c>
      <c r="G316" s="68"/>
      <c r="H316" s="68"/>
      <c r="I316" s="64">
        <f t="shared" si="39"/>
        <v>0</v>
      </c>
      <c r="J316" s="68"/>
      <c r="K316" s="68"/>
      <c r="L316" s="64">
        <f t="shared" si="40"/>
        <v>0</v>
      </c>
      <c r="M316" s="66"/>
      <c r="N316" s="65">
        <f t="shared" si="41"/>
        <v>145</v>
      </c>
      <c r="O316" s="65">
        <f t="shared" si="36"/>
        <v>0</v>
      </c>
      <c r="P316" s="65" t="str">
        <f>IF(B317&lt;&gt;B316,SUMIF($B$6:B316,B316,$O$6:O316),"")</f>
        <v/>
      </c>
    </row>
    <row r="317" spans="1:16" x14ac:dyDescent="0.3">
      <c r="A317" s="61">
        <v>43098</v>
      </c>
      <c r="B317" s="62">
        <f t="shared" si="37"/>
        <v>52</v>
      </c>
      <c r="C317" s="63">
        <f t="shared" si="42"/>
        <v>43098</v>
      </c>
      <c r="D317" s="68"/>
      <c r="E317" s="68"/>
      <c r="F317" s="64">
        <f t="shared" si="38"/>
        <v>0</v>
      </c>
      <c r="G317" s="68"/>
      <c r="H317" s="68"/>
      <c r="I317" s="64">
        <f t="shared" si="39"/>
        <v>0</v>
      </c>
      <c r="J317" s="68"/>
      <c r="K317" s="68"/>
      <c r="L317" s="64">
        <f t="shared" si="40"/>
        <v>0</v>
      </c>
      <c r="M317" s="66"/>
      <c r="N317" s="65">
        <f t="shared" si="41"/>
        <v>145</v>
      </c>
      <c r="O317" s="65">
        <f t="shared" si="36"/>
        <v>0</v>
      </c>
      <c r="P317" s="65" t="str">
        <f>IF(B318&lt;&gt;B317,SUMIF($B$6:B317,B317,$O$6:O317),"")</f>
        <v/>
      </c>
    </row>
    <row r="318" spans="1:16" x14ac:dyDescent="0.3">
      <c r="A318" s="61">
        <v>43099</v>
      </c>
      <c r="B318" s="62">
        <f t="shared" si="37"/>
        <v>52</v>
      </c>
      <c r="C318" s="63">
        <f t="shared" si="42"/>
        <v>43099</v>
      </c>
      <c r="D318" s="68"/>
      <c r="E318" s="68"/>
      <c r="F318" s="64">
        <f t="shared" si="38"/>
        <v>0</v>
      </c>
      <c r="G318" s="68"/>
      <c r="H318" s="68"/>
      <c r="I318" s="64">
        <f t="shared" si="39"/>
        <v>0</v>
      </c>
      <c r="J318" s="68"/>
      <c r="K318" s="68"/>
      <c r="L318" s="64">
        <f t="shared" si="40"/>
        <v>0</v>
      </c>
      <c r="M318" s="66"/>
      <c r="N318" s="65">
        <f t="shared" si="41"/>
        <v>145</v>
      </c>
      <c r="O318" s="65">
        <f t="shared" si="36"/>
        <v>0</v>
      </c>
      <c r="P318" s="65" t="str">
        <f>IF(B319&lt;&gt;B318,SUMIF($B$6:B318,B318,$O$6:O318),"")</f>
        <v/>
      </c>
    </row>
    <row r="319" spans="1:16" x14ac:dyDescent="0.3">
      <c r="A319" s="61">
        <v>43100</v>
      </c>
      <c r="B319" s="62">
        <f t="shared" si="37"/>
        <v>52</v>
      </c>
      <c r="C319" s="63">
        <f t="shared" si="42"/>
        <v>43100</v>
      </c>
      <c r="D319" s="68"/>
      <c r="E319" s="68"/>
      <c r="F319" s="64">
        <f t="shared" si="38"/>
        <v>0</v>
      </c>
      <c r="G319" s="68"/>
      <c r="H319" s="68"/>
      <c r="I319" s="64">
        <f t="shared" si="39"/>
        <v>0</v>
      </c>
      <c r="J319" s="68"/>
      <c r="K319" s="68"/>
      <c r="L319" s="64">
        <f t="shared" si="40"/>
        <v>0</v>
      </c>
      <c r="M319" s="66"/>
      <c r="N319" s="65">
        <f t="shared" si="41"/>
        <v>145</v>
      </c>
      <c r="O319" s="65">
        <f t="shared" si="36"/>
        <v>0</v>
      </c>
      <c r="P319" s="65">
        <f>IF(B320&lt;&gt;B319,SUMIF($B$6:B319,B319,$O$6:O319),"")</f>
        <v>0</v>
      </c>
    </row>
    <row r="320" spans="1:16" x14ac:dyDescent="0.3">
      <c r="A320" s="61">
        <v>43101</v>
      </c>
      <c r="B320" s="62">
        <f t="shared" si="37"/>
        <v>1</v>
      </c>
      <c r="C320" s="63">
        <f t="shared" si="42"/>
        <v>43101</v>
      </c>
      <c r="D320" s="68"/>
      <c r="E320" s="68"/>
      <c r="F320" s="64">
        <f t="shared" si="38"/>
        <v>0</v>
      </c>
      <c r="G320" s="68"/>
      <c r="H320" s="68"/>
      <c r="I320" s="64">
        <f t="shared" si="39"/>
        <v>0</v>
      </c>
      <c r="J320" s="68"/>
      <c r="K320" s="68"/>
      <c r="L320" s="64">
        <f t="shared" si="40"/>
        <v>0</v>
      </c>
      <c r="M320" s="66"/>
      <c r="N320" s="65">
        <f t="shared" si="41"/>
        <v>145</v>
      </c>
      <c r="O320" s="65">
        <f t="shared" si="36"/>
        <v>0</v>
      </c>
      <c r="P320" s="65" t="str">
        <f>IF(B321&lt;&gt;B320,SUMIF($B$6:B320,B320,$O$6:O320),"")</f>
        <v/>
      </c>
    </row>
    <row r="321" spans="1:16" x14ac:dyDescent="0.3">
      <c r="A321" s="61">
        <v>43102</v>
      </c>
      <c r="B321" s="62">
        <f t="shared" si="37"/>
        <v>1</v>
      </c>
      <c r="C321" s="63">
        <f t="shared" si="42"/>
        <v>43102</v>
      </c>
      <c r="D321" s="68"/>
      <c r="E321" s="68"/>
      <c r="F321" s="64">
        <f t="shared" si="38"/>
        <v>0</v>
      </c>
      <c r="G321" s="68"/>
      <c r="H321" s="68"/>
      <c r="I321" s="64">
        <f t="shared" si="39"/>
        <v>0</v>
      </c>
      <c r="J321" s="68"/>
      <c r="K321" s="68"/>
      <c r="L321" s="64">
        <f t="shared" si="40"/>
        <v>0</v>
      </c>
      <c r="M321" s="66"/>
      <c r="N321" s="65">
        <f t="shared" si="41"/>
        <v>145</v>
      </c>
      <c r="O321" s="65">
        <f t="shared" si="36"/>
        <v>0</v>
      </c>
      <c r="P321" s="65" t="str">
        <f>IF(B322&lt;&gt;B321,SUMIF($B$6:B321,B321,$O$6:O321),"")</f>
        <v/>
      </c>
    </row>
    <row r="322" spans="1:16" x14ac:dyDescent="0.3">
      <c r="A322" s="61">
        <v>43103</v>
      </c>
      <c r="B322" s="62">
        <f t="shared" si="37"/>
        <v>1</v>
      </c>
      <c r="C322" s="63">
        <f t="shared" si="42"/>
        <v>43103</v>
      </c>
      <c r="D322" s="68"/>
      <c r="E322" s="68"/>
      <c r="F322" s="64">
        <f t="shared" si="38"/>
        <v>0</v>
      </c>
      <c r="G322" s="68"/>
      <c r="H322" s="68"/>
      <c r="I322" s="64">
        <f t="shared" si="39"/>
        <v>0</v>
      </c>
      <c r="J322" s="68"/>
      <c r="K322" s="68"/>
      <c r="L322" s="64">
        <f t="shared" si="40"/>
        <v>0</v>
      </c>
      <c r="M322" s="66"/>
      <c r="N322" s="65">
        <f t="shared" si="41"/>
        <v>145</v>
      </c>
      <c r="O322" s="65">
        <f t="shared" si="36"/>
        <v>0</v>
      </c>
      <c r="P322" s="65" t="str">
        <f>IF(B323&lt;&gt;B322,SUMIF($B$6:B322,B322,$O$6:O322),"")</f>
        <v/>
      </c>
    </row>
    <row r="323" spans="1:16" x14ac:dyDescent="0.3">
      <c r="A323" s="61">
        <v>43104</v>
      </c>
      <c r="B323" s="62">
        <f t="shared" si="37"/>
        <v>1</v>
      </c>
      <c r="C323" s="63">
        <f t="shared" si="42"/>
        <v>43104</v>
      </c>
      <c r="D323" s="68"/>
      <c r="E323" s="68"/>
      <c r="F323" s="64">
        <f t="shared" si="38"/>
        <v>0</v>
      </c>
      <c r="G323" s="68"/>
      <c r="H323" s="68"/>
      <c r="I323" s="64">
        <f t="shared" si="39"/>
        <v>0</v>
      </c>
      <c r="J323" s="68"/>
      <c r="K323" s="68"/>
      <c r="L323" s="64">
        <f t="shared" si="40"/>
        <v>0</v>
      </c>
      <c r="M323" s="66"/>
      <c r="N323" s="65">
        <f t="shared" si="41"/>
        <v>145</v>
      </c>
      <c r="O323" s="65">
        <f t="shared" si="36"/>
        <v>0</v>
      </c>
      <c r="P323" s="65">
        <f>IF(B324&lt;&gt;B323,SUMIF($B$6:B323,B323,$O$6:O323),"")</f>
        <v>0</v>
      </c>
    </row>
    <row r="324" spans="1:16" x14ac:dyDescent="0.3">
      <c r="B324"/>
      <c r="C324"/>
    </row>
    <row r="325" spans="1:16" x14ac:dyDescent="0.3">
      <c r="B325"/>
      <c r="C325"/>
    </row>
    <row r="326" spans="1:16" x14ac:dyDescent="0.3">
      <c r="B326"/>
      <c r="C326"/>
    </row>
    <row r="327" spans="1:16" x14ac:dyDescent="0.3">
      <c r="B327"/>
      <c r="C327"/>
    </row>
    <row r="328" spans="1:16" x14ac:dyDescent="0.3">
      <c r="B328"/>
      <c r="C328"/>
    </row>
    <row r="329" spans="1:16" x14ac:dyDescent="0.3">
      <c r="B329"/>
      <c r="C329"/>
    </row>
    <row r="330" spans="1:16" x14ac:dyDescent="0.3">
      <c r="B330"/>
      <c r="C330"/>
    </row>
    <row r="331" spans="1:16" x14ac:dyDescent="0.3">
      <c r="B331"/>
      <c r="C331"/>
    </row>
    <row r="332" spans="1:16" x14ac:dyDescent="0.3">
      <c r="B332"/>
      <c r="C332"/>
    </row>
    <row r="333" spans="1:16" x14ac:dyDescent="0.3">
      <c r="B333"/>
      <c r="C333"/>
    </row>
    <row r="334" spans="1:16" x14ac:dyDescent="0.3">
      <c r="B334"/>
      <c r="C334"/>
    </row>
    <row r="335" spans="1:16" x14ac:dyDescent="0.3">
      <c r="B335"/>
      <c r="C335"/>
    </row>
    <row r="336" spans="1:16" x14ac:dyDescent="0.3">
      <c r="B336"/>
      <c r="C336"/>
    </row>
    <row r="337" spans="2:3" x14ac:dyDescent="0.3">
      <c r="B337"/>
      <c r="C337"/>
    </row>
    <row r="338" spans="2:3" x14ac:dyDescent="0.3">
      <c r="B338"/>
      <c r="C338"/>
    </row>
    <row r="339" spans="2:3" x14ac:dyDescent="0.3">
      <c r="B339"/>
      <c r="C339"/>
    </row>
    <row r="340" spans="2:3" x14ac:dyDescent="0.3">
      <c r="B340"/>
      <c r="C340"/>
    </row>
    <row r="341" spans="2:3" x14ac:dyDescent="0.3">
      <c r="B341"/>
      <c r="C341"/>
    </row>
    <row r="342" spans="2:3" x14ac:dyDescent="0.3">
      <c r="B342"/>
      <c r="C342"/>
    </row>
    <row r="343" spans="2:3" x14ac:dyDescent="0.3">
      <c r="B343"/>
      <c r="C343"/>
    </row>
    <row r="344" spans="2:3" x14ac:dyDescent="0.3">
      <c r="B344"/>
      <c r="C344"/>
    </row>
    <row r="345" spans="2:3" x14ac:dyDescent="0.3">
      <c r="B345"/>
      <c r="C345"/>
    </row>
    <row r="346" spans="2:3" x14ac:dyDescent="0.3">
      <c r="B346"/>
      <c r="C346"/>
    </row>
    <row r="347" spans="2:3" x14ac:dyDescent="0.3">
      <c r="B347"/>
      <c r="C347"/>
    </row>
    <row r="348" spans="2:3" x14ac:dyDescent="0.3">
      <c r="B348"/>
      <c r="C348"/>
    </row>
    <row r="349" spans="2:3" x14ac:dyDescent="0.3">
      <c r="B349"/>
      <c r="C349"/>
    </row>
    <row r="350" spans="2:3" x14ac:dyDescent="0.3">
      <c r="B350"/>
      <c r="C350"/>
    </row>
    <row r="351" spans="2:3" x14ac:dyDescent="0.3">
      <c r="B351"/>
      <c r="C351"/>
    </row>
    <row r="352" spans="2:3" x14ac:dyDescent="0.3">
      <c r="B352"/>
      <c r="C352"/>
    </row>
    <row r="353" spans="2:3" x14ac:dyDescent="0.3">
      <c r="B353"/>
      <c r="C353"/>
    </row>
    <row r="354" spans="2:3" x14ac:dyDescent="0.3">
      <c r="B354"/>
      <c r="C354"/>
    </row>
    <row r="355" spans="2:3" x14ac:dyDescent="0.3">
      <c r="B355"/>
      <c r="C355"/>
    </row>
    <row r="356" spans="2:3" x14ac:dyDescent="0.3">
      <c r="B356"/>
      <c r="C356"/>
    </row>
    <row r="357" spans="2:3" x14ac:dyDescent="0.3">
      <c r="B357"/>
      <c r="C357"/>
    </row>
    <row r="358" spans="2:3" x14ac:dyDescent="0.3">
      <c r="B358"/>
      <c r="C358"/>
    </row>
    <row r="359" spans="2:3" x14ac:dyDescent="0.3">
      <c r="B359"/>
      <c r="C359"/>
    </row>
    <row r="360" spans="2:3" x14ac:dyDescent="0.3">
      <c r="B360"/>
      <c r="C360"/>
    </row>
    <row r="361" spans="2:3" x14ac:dyDescent="0.3">
      <c r="B361"/>
      <c r="C361"/>
    </row>
    <row r="362" spans="2:3" x14ac:dyDescent="0.3">
      <c r="B362"/>
      <c r="C362"/>
    </row>
    <row r="363" spans="2:3" x14ac:dyDescent="0.3">
      <c r="B363"/>
      <c r="C363"/>
    </row>
    <row r="364" spans="2:3" x14ac:dyDescent="0.3">
      <c r="B364"/>
      <c r="C364"/>
    </row>
    <row r="365" spans="2:3" x14ac:dyDescent="0.3">
      <c r="B365"/>
      <c r="C365"/>
    </row>
    <row r="366" spans="2:3" x14ac:dyDescent="0.3">
      <c r="B366"/>
      <c r="C366"/>
    </row>
    <row r="367" spans="2:3" x14ac:dyDescent="0.3">
      <c r="B367"/>
      <c r="C367"/>
    </row>
    <row r="368" spans="2:3" x14ac:dyDescent="0.3">
      <c r="B368"/>
      <c r="C368"/>
    </row>
    <row r="369" spans="2:3" x14ac:dyDescent="0.3">
      <c r="B369"/>
      <c r="C369"/>
    </row>
    <row r="370" spans="2:3" x14ac:dyDescent="0.3">
      <c r="B370"/>
      <c r="C370"/>
    </row>
    <row r="371" spans="2:3" x14ac:dyDescent="0.3">
      <c r="B371"/>
      <c r="C371"/>
    </row>
    <row r="372" spans="2:3" x14ac:dyDescent="0.3">
      <c r="B372"/>
      <c r="C372"/>
    </row>
    <row r="373" spans="2:3" x14ac:dyDescent="0.3">
      <c r="B373"/>
      <c r="C373"/>
    </row>
    <row r="374" spans="2:3" x14ac:dyDescent="0.3">
      <c r="B374"/>
      <c r="C374"/>
    </row>
    <row r="375" spans="2:3" x14ac:dyDescent="0.3">
      <c r="B375"/>
      <c r="C375"/>
    </row>
    <row r="376" spans="2:3" x14ac:dyDescent="0.3">
      <c r="B376"/>
      <c r="C376"/>
    </row>
    <row r="377" spans="2:3" x14ac:dyDescent="0.3">
      <c r="B377"/>
      <c r="C377"/>
    </row>
    <row r="378" spans="2:3" x14ac:dyDescent="0.3">
      <c r="B378"/>
      <c r="C378"/>
    </row>
    <row r="379" spans="2:3" x14ac:dyDescent="0.3">
      <c r="B379"/>
      <c r="C379"/>
    </row>
    <row r="380" spans="2:3" x14ac:dyDescent="0.3">
      <c r="B380"/>
      <c r="C380"/>
    </row>
    <row r="381" spans="2:3" x14ac:dyDescent="0.3">
      <c r="B381"/>
      <c r="C381"/>
    </row>
    <row r="382" spans="2:3" x14ac:dyDescent="0.3">
      <c r="B382"/>
      <c r="C382"/>
    </row>
    <row r="383" spans="2:3" x14ac:dyDescent="0.3">
      <c r="B383"/>
      <c r="C383"/>
    </row>
    <row r="384" spans="2:3" x14ac:dyDescent="0.3">
      <c r="B384"/>
      <c r="C384"/>
    </row>
    <row r="385" spans="2:3" x14ac:dyDescent="0.3">
      <c r="B385"/>
      <c r="C385"/>
    </row>
    <row r="386" spans="2:3" x14ac:dyDescent="0.3">
      <c r="B386"/>
      <c r="C386"/>
    </row>
    <row r="387" spans="2:3" x14ac:dyDescent="0.3">
      <c r="B387"/>
      <c r="C387"/>
    </row>
    <row r="388" spans="2:3" x14ac:dyDescent="0.3">
      <c r="B388"/>
      <c r="C388"/>
    </row>
    <row r="389" spans="2:3" x14ac:dyDescent="0.3">
      <c r="B389"/>
      <c r="C389"/>
    </row>
    <row r="390" spans="2:3" x14ac:dyDescent="0.3">
      <c r="B390"/>
      <c r="C390"/>
    </row>
    <row r="391" spans="2:3" x14ac:dyDescent="0.3">
      <c r="B391"/>
      <c r="C391"/>
    </row>
    <row r="392" spans="2:3" x14ac:dyDescent="0.3">
      <c r="B392"/>
      <c r="C392"/>
    </row>
    <row r="393" spans="2:3" x14ac:dyDescent="0.3">
      <c r="B393"/>
      <c r="C393"/>
    </row>
    <row r="394" spans="2:3" x14ac:dyDescent="0.3">
      <c r="B394"/>
      <c r="C394"/>
    </row>
    <row r="395" spans="2:3" x14ac:dyDescent="0.3">
      <c r="B395"/>
      <c r="C395"/>
    </row>
    <row r="396" spans="2:3" x14ac:dyDescent="0.3">
      <c r="B396"/>
      <c r="C396"/>
    </row>
    <row r="397" spans="2:3" x14ac:dyDescent="0.3">
      <c r="B397"/>
      <c r="C397"/>
    </row>
    <row r="398" spans="2:3" x14ac:dyDescent="0.3">
      <c r="B398"/>
      <c r="C398"/>
    </row>
    <row r="399" spans="2:3" x14ac:dyDescent="0.3">
      <c r="B399"/>
      <c r="C399"/>
    </row>
    <row r="400" spans="2:3" x14ac:dyDescent="0.3">
      <c r="B400"/>
      <c r="C400"/>
    </row>
    <row r="401" spans="2:3" x14ac:dyDescent="0.3">
      <c r="B401"/>
      <c r="C401"/>
    </row>
    <row r="402" spans="2:3" x14ac:dyDescent="0.3">
      <c r="B402"/>
      <c r="C402"/>
    </row>
    <row r="403" spans="2:3" x14ac:dyDescent="0.3">
      <c r="B403"/>
      <c r="C403"/>
    </row>
    <row r="404" spans="2:3" x14ac:dyDescent="0.3">
      <c r="B404"/>
      <c r="C404"/>
    </row>
    <row r="405" spans="2:3" x14ac:dyDescent="0.3">
      <c r="B405"/>
      <c r="C405"/>
    </row>
    <row r="406" spans="2:3" x14ac:dyDescent="0.3">
      <c r="B406"/>
      <c r="C406"/>
    </row>
    <row r="407" spans="2:3" x14ac:dyDescent="0.3">
      <c r="B407"/>
      <c r="C407"/>
    </row>
    <row r="408" spans="2:3" x14ac:dyDescent="0.3">
      <c r="B408"/>
      <c r="C408"/>
    </row>
    <row r="409" spans="2:3" x14ac:dyDescent="0.3">
      <c r="B409"/>
      <c r="C409"/>
    </row>
    <row r="410" spans="2:3" x14ac:dyDescent="0.3">
      <c r="B410"/>
      <c r="C410"/>
    </row>
    <row r="411" spans="2:3" x14ac:dyDescent="0.3">
      <c r="B411"/>
      <c r="C411"/>
    </row>
    <row r="412" spans="2:3" x14ac:dyDescent="0.3">
      <c r="B412"/>
      <c r="C412"/>
    </row>
    <row r="413" spans="2:3" x14ac:dyDescent="0.3">
      <c r="B413"/>
      <c r="C413"/>
    </row>
    <row r="414" spans="2:3" x14ac:dyDescent="0.3">
      <c r="B414"/>
      <c r="C414"/>
    </row>
    <row r="415" spans="2:3" x14ac:dyDescent="0.3">
      <c r="B415"/>
      <c r="C415"/>
    </row>
    <row r="416" spans="2:3" x14ac:dyDescent="0.3">
      <c r="B416"/>
      <c r="C416"/>
    </row>
    <row r="417" spans="2:3" x14ac:dyDescent="0.3">
      <c r="B417"/>
      <c r="C417"/>
    </row>
    <row r="418" spans="2:3" x14ac:dyDescent="0.3">
      <c r="B418"/>
      <c r="C418"/>
    </row>
    <row r="419" spans="2:3" x14ac:dyDescent="0.3">
      <c r="B419"/>
      <c r="C419"/>
    </row>
    <row r="420" spans="2:3" x14ac:dyDescent="0.3">
      <c r="B420"/>
      <c r="C420"/>
    </row>
    <row r="421" spans="2:3" x14ac:dyDescent="0.3">
      <c r="B421"/>
      <c r="C421"/>
    </row>
    <row r="422" spans="2:3" x14ac:dyDescent="0.3">
      <c r="B422"/>
      <c r="C422"/>
    </row>
    <row r="423" spans="2:3" x14ac:dyDescent="0.3">
      <c r="B423"/>
      <c r="C423"/>
    </row>
    <row r="424" spans="2:3" x14ac:dyDescent="0.3">
      <c r="B424"/>
      <c r="C424"/>
    </row>
    <row r="425" spans="2:3" x14ac:dyDescent="0.3">
      <c r="B425"/>
      <c r="C425"/>
    </row>
    <row r="426" spans="2:3" x14ac:dyDescent="0.3">
      <c r="B426"/>
      <c r="C426"/>
    </row>
    <row r="427" spans="2:3" x14ac:dyDescent="0.3">
      <c r="B427"/>
      <c r="C427"/>
    </row>
    <row r="428" spans="2:3" x14ac:dyDescent="0.3">
      <c r="B428"/>
      <c r="C428"/>
    </row>
    <row r="429" spans="2:3" x14ac:dyDescent="0.3">
      <c r="B429"/>
      <c r="C429"/>
    </row>
    <row r="430" spans="2:3" x14ac:dyDescent="0.3">
      <c r="B430"/>
      <c r="C430"/>
    </row>
    <row r="431" spans="2:3" x14ac:dyDescent="0.3">
      <c r="B431"/>
      <c r="C431"/>
    </row>
    <row r="432" spans="2:3" x14ac:dyDescent="0.3">
      <c r="B432"/>
      <c r="C432"/>
    </row>
    <row r="433" spans="2:3" x14ac:dyDescent="0.3">
      <c r="B433"/>
      <c r="C433"/>
    </row>
    <row r="434" spans="2:3" x14ac:dyDescent="0.3">
      <c r="B434"/>
      <c r="C434"/>
    </row>
    <row r="435" spans="2:3" x14ac:dyDescent="0.3">
      <c r="B435"/>
      <c r="C435"/>
    </row>
    <row r="436" spans="2:3" x14ac:dyDescent="0.3">
      <c r="B436"/>
      <c r="C436"/>
    </row>
    <row r="437" spans="2:3" x14ac:dyDescent="0.3">
      <c r="B437"/>
      <c r="C437"/>
    </row>
    <row r="438" spans="2:3" x14ac:dyDescent="0.3">
      <c r="B438"/>
      <c r="C438"/>
    </row>
    <row r="439" spans="2:3" x14ac:dyDescent="0.3">
      <c r="B439"/>
      <c r="C439"/>
    </row>
    <row r="440" spans="2:3" x14ac:dyDescent="0.3">
      <c r="B440"/>
      <c r="C440"/>
    </row>
    <row r="441" spans="2:3" x14ac:dyDescent="0.3">
      <c r="B441"/>
      <c r="C441"/>
    </row>
    <row r="442" spans="2:3" x14ac:dyDescent="0.3">
      <c r="B442"/>
      <c r="C442"/>
    </row>
    <row r="443" spans="2:3" x14ac:dyDescent="0.3">
      <c r="B443"/>
      <c r="C443"/>
    </row>
    <row r="444" spans="2:3" x14ac:dyDescent="0.3">
      <c r="B444"/>
      <c r="C444"/>
    </row>
    <row r="445" spans="2:3" x14ac:dyDescent="0.3">
      <c r="B445"/>
      <c r="C445"/>
    </row>
    <row r="446" spans="2:3" x14ac:dyDescent="0.3">
      <c r="B446"/>
      <c r="C446"/>
    </row>
    <row r="447" spans="2:3" x14ac:dyDescent="0.3">
      <c r="B447"/>
      <c r="C447"/>
    </row>
    <row r="448" spans="2:3" x14ac:dyDescent="0.3">
      <c r="B448"/>
      <c r="C448"/>
    </row>
    <row r="449" spans="2:3" x14ac:dyDescent="0.3">
      <c r="B449"/>
      <c r="C449"/>
    </row>
    <row r="450" spans="2:3" x14ac:dyDescent="0.3">
      <c r="B450"/>
      <c r="C450"/>
    </row>
    <row r="451" spans="2:3" x14ac:dyDescent="0.3">
      <c r="B451"/>
      <c r="C451"/>
    </row>
    <row r="452" spans="2:3" x14ac:dyDescent="0.3">
      <c r="B452"/>
      <c r="C452"/>
    </row>
    <row r="453" spans="2:3" x14ac:dyDescent="0.3">
      <c r="B453"/>
      <c r="C453"/>
    </row>
    <row r="454" spans="2:3" x14ac:dyDescent="0.3">
      <c r="B454"/>
      <c r="C454"/>
    </row>
    <row r="455" spans="2:3" x14ac:dyDescent="0.3">
      <c r="B455"/>
      <c r="C455"/>
    </row>
    <row r="456" spans="2:3" x14ac:dyDescent="0.3">
      <c r="B456"/>
      <c r="C456"/>
    </row>
    <row r="457" spans="2:3" x14ac:dyDescent="0.3">
      <c r="B457"/>
      <c r="C457"/>
    </row>
    <row r="458" spans="2:3" x14ac:dyDescent="0.3">
      <c r="B458"/>
      <c r="C458"/>
    </row>
    <row r="459" spans="2:3" x14ac:dyDescent="0.3">
      <c r="B459"/>
      <c r="C459"/>
    </row>
    <row r="460" spans="2:3" x14ac:dyDescent="0.3">
      <c r="B460"/>
      <c r="C460"/>
    </row>
    <row r="461" spans="2:3" x14ac:dyDescent="0.3">
      <c r="B461"/>
      <c r="C461"/>
    </row>
    <row r="462" spans="2:3" x14ac:dyDescent="0.3">
      <c r="B462"/>
      <c r="C462"/>
    </row>
    <row r="463" spans="2:3" x14ac:dyDescent="0.3">
      <c r="B463"/>
      <c r="C463"/>
    </row>
    <row r="464" spans="2:3" x14ac:dyDescent="0.3">
      <c r="B464"/>
      <c r="C464"/>
    </row>
    <row r="465" spans="2:3" x14ac:dyDescent="0.3">
      <c r="B465"/>
      <c r="C465"/>
    </row>
    <row r="466" spans="2:3" x14ac:dyDescent="0.3">
      <c r="B466"/>
      <c r="C466"/>
    </row>
    <row r="467" spans="2:3" x14ac:dyDescent="0.3">
      <c r="B467"/>
      <c r="C467"/>
    </row>
    <row r="468" spans="2:3" x14ac:dyDescent="0.3">
      <c r="B468"/>
      <c r="C468"/>
    </row>
    <row r="469" spans="2:3" x14ac:dyDescent="0.3">
      <c r="B469"/>
      <c r="C469"/>
    </row>
    <row r="470" spans="2:3" x14ac:dyDescent="0.3">
      <c r="B470"/>
      <c r="C470"/>
    </row>
    <row r="471" spans="2:3" x14ac:dyDescent="0.3">
      <c r="B471"/>
      <c r="C471"/>
    </row>
    <row r="472" spans="2:3" x14ac:dyDescent="0.3">
      <c r="B472"/>
      <c r="C472"/>
    </row>
    <row r="473" spans="2:3" x14ac:dyDescent="0.3">
      <c r="B473"/>
      <c r="C473"/>
    </row>
    <row r="474" spans="2:3" x14ac:dyDescent="0.3">
      <c r="B474"/>
      <c r="C474"/>
    </row>
    <row r="475" spans="2:3" x14ac:dyDescent="0.3">
      <c r="B475"/>
      <c r="C475"/>
    </row>
    <row r="476" spans="2:3" x14ac:dyDescent="0.3">
      <c r="B476"/>
      <c r="C476"/>
    </row>
    <row r="477" spans="2:3" x14ac:dyDescent="0.3">
      <c r="B477"/>
      <c r="C477"/>
    </row>
    <row r="478" spans="2:3" x14ac:dyDescent="0.3">
      <c r="B478"/>
      <c r="C478"/>
    </row>
    <row r="479" spans="2:3" x14ac:dyDescent="0.3">
      <c r="B479"/>
      <c r="C479"/>
    </row>
    <row r="480" spans="2:3" x14ac:dyDescent="0.3">
      <c r="B480"/>
      <c r="C480"/>
    </row>
    <row r="481" spans="2:3" x14ac:dyDescent="0.3">
      <c r="B481"/>
      <c r="C481"/>
    </row>
    <row r="482" spans="2:3" x14ac:dyDescent="0.3">
      <c r="B482"/>
      <c r="C482"/>
    </row>
    <row r="483" spans="2:3" x14ac:dyDescent="0.3">
      <c r="B483"/>
      <c r="C483"/>
    </row>
    <row r="484" spans="2:3" x14ac:dyDescent="0.3">
      <c r="B484"/>
      <c r="C484"/>
    </row>
    <row r="485" spans="2:3" x14ac:dyDescent="0.3">
      <c r="B485"/>
      <c r="C485"/>
    </row>
    <row r="486" spans="2:3" x14ac:dyDescent="0.3">
      <c r="B486"/>
      <c r="C486"/>
    </row>
    <row r="487" spans="2:3" x14ac:dyDescent="0.3">
      <c r="B487"/>
      <c r="C487"/>
    </row>
    <row r="488" spans="2:3" x14ac:dyDescent="0.3">
      <c r="B488"/>
      <c r="C488"/>
    </row>
    <row r="489" spans="2:3" x14ac:dyDescent="0.3">
      <c r="B489"/>
      <c r="C489"/>
    </row>
    <row r="490" spans="2:3" x14ac:dyDescent="0.3">
      <c r="B490"/>
      <c r="C490"/>
    </row>
    <row r="491" spans="2:3" x14ac:dyDescent="0.3">
      <c r="B491"/>
      <c r="C491"/>
    </row>
    <row r="492" spans="2:3" x14ac:dyDescent="0.3">
      <c r="B492"/>
      <c r="C492"/>
    </row>
    <row r="493" spans="2:3" x14ac:dyDescent="0.3">
      <c r="B493"/>
      <c r="C493"/>
    </row>
    <row r="494" spans="2:3" x14ac:dyDescent="0.3">
      <c r="B494"/>
      <c r="C494"/>
    </row>
    <row r="495" spans="2:3" x14ac:dyDescent="0.3">
      <c r="B495"/>
      <c r="C495"/>
    </row>
    <row r="496" spans="2:3" x14ac:dyDescent="0.3">
      <c r="B496"/>
      <c r="C496"/>
    </row>
    <row r="497" spans="2:3" x14ac:dyDescent="0.3">
      <c r="B497"/>
      <c r="C497"/>
    </row>
    <row r="498" spans="2:3" x14ac:dyDescent="0.3">
      <c r="B498"/>
      <c r="C498"/>
    </row>
    <row r="499" spans="2:3" x14ac:dyDescent="0.3">
      <c r="B499"/>
      <c r="C499"/>
    </row>
    <row r="500" spans="2:3" x14ac:dyDescent="0.3">
      <c r="B500"/>
      <c r="C500"/>
    </row>
    <row r="501" spans="2:3" x14ac:dyDescent="0.3">
      <c r="B501"/>
      <c r="C501"/>
    </row>
    <row r="502" spans="2:3" x14ac:dyDescent="0.3">
      <c r="B502"/>
      <c r="C502"/>
    </row>
    <row r="503" spans="2:3" x14ac:dyDescent="0.3">
      <c r="B503"/>
      <c r="C503"/>
    </row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  <c r="C507"/>
    </row>
    <row r="508" spans="2:3" x14ac:dyDescent="0.3">
      <c r="B508"/>
      <c r="C508"/>
    </row>
    <row r="509" spans="2:3" x14ac:dyDescent="0.3">
      <c r="B509"/>
      <c r="C509"/>
    </row>
    <row r="510" spans="2:3" x14ac:dyDescent="0.3">
      <c r="B510"/>
      <c r="C510"/>
    </row>
    <row r="511" spans="2:3" x14ac:dyDescent="0.3">
      <c r="B511"/>
      <c r="C511"/>
    </row>
    <row r="512" spans="2:3" x14ac:dyDescent="0.3">
      <c r="B512"/>
      <c r="C512"/>
    </row>
    <row r="513" spans="2:3" x14ac:dyDescent="0.3">
      <c r="B513"/>
      <c r="C513"/>
    </row>
    <row r="514" spans="2:3" x14ac:dyDescent="0.3">
      <c r="B514"/>
      <c r="C514"/>
    </row>
    <row r="515" spans="2:3" x14ac:dyDescent="0.3">
      <c r="B515"/>
      <c r="C515"/>
    </row>
    <row r="516" spans="2:3" x14ac:dyDescent="0.3">
      <c r="B516"/>
      <c r="C516"/>
    </row>
    <row r="517" spans="2:3" x14ac:dyDescent="0.3">
      <c r="B517"/>
      <c r="C517"/>
    </row>
    <row r="518" spans="2:3" x14ac:dyDescent="0.3">
      <c r="B518"/>
      <c r="C518"/>
    </row>
    <row r="519" spans="2:3" x14ac:dyDescent="0.3">
      <c r="B519"/>
      <c r="C519"/>
    </row>
    <row r="520" spans="2:3" x14ac:dyDescent="0.3">
      <c r="B520"/>
      <c r="C520"/>
    </row>
    <row r="521" spans="2:3" x14ac:dyDescent="0.3">
      <c r="B521"/>
      <c r="C521"/>
    </row>
    <row r="522" spans="2:3" x14ac:dyDescent="0.3">
      <c r="B522"/>
      <c r="C522"/>
    </row>
    <row r="523" spans="2:3" x14ac:dyDescent="0.3">
      <c r="B523"/>
      <c r="C523"/>
    </row>
    <row r="524" spans="2:3" x14ac:dyDescent="0.3">
      <c r="B524"/>
      <c r="C524"/>
    </row>
    <row r="525" spans="2:3" x14ac:dyDescent="0.3">
      <c r="B525"/>
      <c r="C525"/>
    </row>
    <row r="526" spans="2:3" x14ac:dyDescent="0.3">
      <c r="B526"/>
      <c r="C526"/>
    </row>
    <row r="527" spans="2:3" x14ac:dyDescent="0.3">
      <c r="B527"/>
      <c r="C527"/>
    </row>
    <row r="528" spans="2:3" x14ac:dyDescent="0.3">
      <c r="B528"/>
      <c r="C528"/>
    </row>
    <row r="529" spans="2:3" x14ac:dyDescent="0.3">
      <c r="B529"/>
      <c r="C529"/>
    </row>
    <row r="530" spans="2:3" x14ac:dyDescent="0.3">
      <c r="B530"/>
      <c r="C530"/>
    </row>
    <row r="531" spans="2:3" x14ac:dyDescent="0.3">
      <c r="B531"/>
      <c r="C531"/>
    </row>
    <row r="532" spans="2:3" x14ac:dyDescent="0.3">
      <c r="B532"/>
      <c r="C532"/>
    </row>
    <row r="533" spans="2:3" x14ac:dyDescent="0.3">
      <c r="B533"/>
      <c r="C533"/>
    </row>
    <row r="534" spans="2:3" x14ac:dyDescent="0.3">
      <c r="B534"/>
      <c r="C534"/>
    </row>
    <row r="535" spans="2:3" x14ac:dyDescent="0.3">
      <c r="B535"/>
      <c r="C535"/>
    </row>
    <row r="536" spans="2:3" x14ac:dyDescent="0.3">
      <c r="B536"/>
      <c r="C536"/>
    </row>
    <row r="537" spans="2:3" x14ac:dyDescent="0.3">
      <c r="B537"/>
      <c r="C537"/>
    </row>
    <row r="538" spans="2:3" x14ac:dyDescent="0.3">
      <c r="B538"/>
      <c r="C538"/>
    </row>
    <row r="539" spans="2:3" x14ac:dyDescent="0.3">
      <c r="B539"/>
      <c r="C539"/>
    </row>
    <row r="540" spans="2:3" x14ac:dyDescent="0.3">
      <c r="B540"/>
      <c r="C540"/>
    </row>
    <row r="541" spans="2:3" x14ac:dyDescent="0.3">
      <c r="B541"/>
      <c r="C541"/>
    </row>
    <row r="542" spans="2:3" x14ac:dyDescent="0.3">
      <c r="B542"/>
      <c r="C542"/>
    </row>
    <row r="543" spans="2:3" x14ac:dyDescent="0.3">
      <c r="B543"/>
      <c r="C543"/>
    </row>
    <row r="544" spans="2:3" x14ac:dyDescent="0.3">
      <c r="B544"/>
      <c r="C544"/>
    </row>
    <row r="545" spans="2:3" x14ac:dyDescent="0.3">
      <c r="B545"/>
      <c r="C545"/>
    </row>
    <row r="546" spans="2:3" x14ac:dyDescent="0.3">
      <c r="B546"/>
      <c r="C546"/>
    </row>
    <row r="547" spans="2:3" x14ac:dyDescent="0.3">
      <c r="B547"/>
      <c r="C547"/>
    </row>
    <row r="548" spans="2:3" x14ac:dyDescent="0.3">
      <c r="B548"/>
      <c r="C548"/>
    </row>
    <row r="549" spans="2:3" x14ac:dyDescent="0.3">
      <c r="B549"/>
      <c r="C549"/>
    </row>
    <row r="550" spans="2:3" x14ac:dyDescent="0.3">
      <c r="B550"/>
      <c r="C550"/>
    </row>
    <row r="551" spans="2:3" x14ac:dyDescent="0.3">
      <c r="B551"/>
      <c r="C551"/>
    </row>
    <row r="552" spans="2:3" x14ac:dyDescent="0.3">
      <c r="B552"/>
      <c r="C552"/>
    </row>
    <row r="553" spans="2:3" x14ac:dyDescent="0.3">
      <c r="B553"/>
      <c r="C553"/>
    </row>
    <row r="554" spans="2:3" x14ac:dyDescent="0.3">
      <c r="B554"/>
      <c r="C554"/>
    </row>
    <row r="555" spans="2:3" x14ac:dyDescent="0.3">
      <c r="B555"/>
      <c r="C555"/>
    </row>
    <row r="556" spans="2:3" x14ac:dyDescent="0.3">
      <c r="B556"/>
      <c r="C556"/>
    </row>
    <row r="557" spans="2:3" x14ac:dyDescent="0.3">
      <c r="B557"/>
      <c r="C557"/>
    </row>
    <row r="558" spans="2:3" x14ac:dyDescent="0.3">
      <c r="B558"/>
      <c r="C558"/>
    </row>
    <row r="559" spans="2:3" x14ac:dyDescent="0.3">
      <c r="B559"/>
      <c r="C559"/>
    </row>
    <row r="560" spans="2:3" x14ac:dyDescent="0.3">
      <c r="B560"/>
      <c r="C560"/>
    </row>
    <row r="561" spans="2:3" x14ac:dyDescent="0.3">
      <c r="B561"/>
      <c r="C561"/>
    </row>
    <row r="562" spans="2:3" x14ac:dyDescent="0.3">
      <c r="B562"/>
      <c r="C562"/>
    </row>
    <row r="563" spans="2:3" x14ac:dyDescent="0.3">
      <c r="B563"/>
      <c r="C563"/>
    </row>
    <row r="564" spans="2:3" x14ac:dyDescent="0.3">
      <c r="B564"/>
      <c r="C564"/>
    </row>
    <row r="565" spans="2:3" x14ac:dyDescent="0.3">
      <c r="B565"/>
      <c r="C565"/>
    </row>
    <row r="566" spans="2:3" x14ac:dyDescent="0.3">
      <c r="B566"/>
      <c r="C566"/>
    </row>
    <row r="567" spans="2:3" x14ac:dyDescent="0.3">
      <c r="B567"/>
      <c r="C567"/>
    </row>
    <row r="568" spans="2:3" x14ac:dyDescent="0.3">
      <c r="B568"/>
      <c r="C568"/>
    </row>
    <row r="569" spans="2:3" x14ac:dyDescent="0.3">
      <c r="B569"/>
      <c r="C569"/>
    </row>
    <row r="570" spans="2:3" x14ac:dyDescent="0.3">
      <c r="B570"/>
      <c r="C570"/>
    </row>
    <row r="571" spans="2:3" x14ac:dyDescent="0.3">
      <c r="B571"/>
      <c r="C571"/>
    </row>
    <row r="572" spans="2:3" x14ac:dyDescent="0.3">
      <c r="B572"/>
      <c r="C572"/>
    </row>
    <row r="573" spans="2:3" x14ac:dyDescent="0.3">
      <c r="B573"/>
      <c r="C573"/>
    </row>
    <row r="574" spans="2:3" x14ac:dyDescent="0.3">
      <c r="B574"/>
      <c r="C574"/>
    </row>
    <row r="575" spans="2:3" x14ac:dyDescent="0.3">
      <c r="B575"/>
      <c r="C575"/>
    </row>
    <row r="576" spans="2:3" x14ac:dyDescent="0.3">
      <c r="B576"/>
      <c r="C576"/>
    </row>
    <row r="577" spans="2:3" x14ac:dyDescent="0.3">
      <c r="B577"/>
      <c r="C577"/>
    </row>
    <row r="578" spans="2:3" x14ac:dyDescent="0.3">
      <c r="B578"/>
      <c r="C578"/>
    </row>
    <row r="579" spans="2:3" x14ac:dyDescent="0.3">
      <c r="B579"/>
      <c r="C579"/>
    </row>
    <row r="580" spans="2:3" x14ac:dyDescent="0.3">
      <c r="B580"/>
      <c r="C580"/>
    </row>
    <row r="581" spans="2:3" x14ac:dyDescent="0.3">
      <c r="B581"/>
      <c r="C581"/>
    </row>
    <row r="582" spans="2:3" x14ac:dyDescent="0.3">
      <c r="B582"/>
      <c r="C582"/>
    </row>
    <row r="583" spans="2:3" x14ac:dyDescent="0.3">
      <c r="B583"/>
      <c r="C583"/>
    </row>
    <row r="584" spans="2:3" x14ac:dyDescent="0.3">
      <c r="B584"/>
      <c r="C584"/>
    </row>
    <row r="585" spans="2:3" x14ac:dyDescent="0.3">
      <c r="B585"/>
      <c r="C585"/>
    </row>
    <row r="586" spans="2:3" x14ac:dyDescent="0.3">
      <c r="B586"/>
      <c r="C586"/>
    </row>
    <row r="587" spans="2:3" x14ac:dyDescent="0.3">
      <c r="B587"/>
      <c r="C587"/>
    </row>
    <row r="588" spans="2:3" x14ac:dyDescent="0.3">
      <c r="B588"/>
      <c r="C588"/>
    </row>
    <row r="589" spans="2:3" x14ac:dyDescent="0.3">
      <c r="B589"/>
      <c r="C589"/>
    </row>
    <row r="590" spans="2:3" x14ac:dyDescent="0.3">
      <c r="B590"/>
      <c r="C590"/>
    </row>
    <row r="591" spans="2:3" x14ac:dyDescent="0.3">
      <c r="B591"/>
      <c r="C591"/>
    </row>
    <row r="592" spans="2:3" x14ac:dyDescent="0.3">
      <c r="B592"/>
      <c r="C592"/>
    </row>
    <row r="593" spans="2:3" x14ac:dyDescent="0.3">
      <c r="B593"/>
      <c r="C593"/>
    </row>
    <row r="594" spans="2:3" x14ac:dyDescent="0.3">
      <c r="B594"/>
      <c r="C594"/>
    </row>
    <row r="595" spans="2:3" x14ac:dyDescent="0.3">
      <c r="B595"/>
      <c r="C595"/>
    </row>
    <row r="596" spans="2:3" x14ac:dyDescent="0.3">
      <c r="B596"/>
      <c r="C596"/>
    </row>
    <row r="597" spans="2:3" x14ac:dyDescent="0.3">
      <c r="B597"/>
      <c r="C597"/>
    </row>
    <row r="598" spans="2:3" x14ac:dyDescent="0.3">
      <c r="B598"/>
      <c r="C598"/>
    </row>
    <row r="599" spans="2:3" x14ac:dyDescent="0.3">
      <c r="B599"/>
      <c r="C599"/>
    </row>
    <row r="600" spans="2:3" x14ac:dyDescent="0.3">
      <c r="B600"/>
      <c r="C600"/>
    </row>
    <row r="601" spans="2:3" x14ac:dyDescent="0.3">
      <c r="B601"/>
      <c r="C601"/>
    </row>
    <row r="602" spans="2:3" x14ac:dyDescent="0.3">
      <c r="B602"/>
      <c r="C602"/>
    </row>
    <row r="603" spans="2:3" x14ac:dyDescent="0.3">
      <c r="B603"/>
      <c r="C603"/>
    </row>
    <row r="604" spans="2:3" x14ac:dyDescent="0.3">
      <c r="B604"/>
      <c r="C604"/>
    </row>
    <row r="605" spans="2:3" x14ac:dyDescent="0.3">
      <c r="B605"/>
      <c r="C605"/>
    </row>
    <row r="606" spans="2:3" x14ac:dyDescent="0.3">
      <c r="B606"/>
      <c r="C606"/>
    </row>
    <row r="607" spans="2:3" x14ac:dyDescent="0.3">
      <c r="B607"/>
      <c r="C607"/>
    </row>
    <row r="608" spans="2:3" x14ac:dyDescent="0.3">
      <c r="B608"/>
      <c r="C608"/>
    </row>
    <row r="609" spans="2:3" x14ac:dyDescent="0.3">
      <c r="B609"/>
      <c r="C609"/>
    </row>
    <row r="610" spans="2:3" x14ac:dyDescent="0.3">
      <c r="B610"/>
      <c r="C610"/>
    </row>
    <row r="611" spans="2:3" x14ac:dyDescent="0.3">
      <c r="B611"/>
      <c r="C611"/>
    </row>
    <row r="612" spans="2:3" x14ac:dyDescent="0.3">
      <c r="B612"/>
      <c r="C612"/>
    </row>
    <row r="613" spans="2:3" x14ac:dyDescent="0.3">
      <c r="B613"/>
      <c r="C613"/>
    </row>
    <row r="614" spans="2:3" x14ac:dyDescent="0.3">
      <c r="B614"/>
      <c r="C614"/>
    </row>
    <row r="615" spans="2:3" x14ac:dyDescent="0.3">
      <c r="B615"/>
      <c r="C615"/>
    </row>
    <row r="616" spans="2:3" x14ac:dyDescent="0.3">
      <c r="B616"/>
      <c r="C616"/>
    </row>
    <row r="617" spans="2:3" x14ac:dyDescent="0.3">
      <c r="B617"/>
      <c r="C617"/>
    </row>
    <row r="618" spans="2:3" x14ac:dyDescent="0.3">
      <c r="B618"/>
      <c r="C618"/>
    </row>
    <row r="619" spans="2:3" x14ac:dyDescent="0.3">
      <c r="B619"/>
      <c r="C619"/>
    </row>
    <row r="620" spans="2:3" x14ac:dyDescent="0.3">
      <c r="B620"/>
      <c r="C620"/>
    </row>
    <row r="621" spans="2:3" x14ac:dyDescent="0.3">
      <c r="B621"/>
      <c r="C621"/>
    </row>
    <row r="622" spans="2:3" x14ac:dyDescent="0.3">
      <c r="B622"/>
      <c r="C622"/>
    </row>
    <row r="623" spans="2:3" x14ac:dyDescent="0.3">
      <c r="B623"/>
      <c r="C623"/>
    </row>
    <row r="624" spans="2:3" x14ac:dyDescent="0.3">
      <c r="B624"/>
      <c r="C624"/>
    </row>
    <row r="625" spans="2:3" x14ac:dyDescent="0.3">
      <c r="B625"/>
      <c r="C625"/>
    </row>
    <row r="626" spans="2:3" x14ac:dyDescent="0.3">
      <c r="B626"/>
      <c r="C626"/>
    </row>
    <row r="627" spans="2:3" x14ac:dyDescent="0.3">
      <c r="B627"/>
      <c r="C627"/>
    </row>
    <row r="628" spans="2:3" x14ac:dyDescent="0.3">
      <c r="B628"/>
      <c r="C628"/>
    </row>
    <row r="629" spans="2:3" x14ac:dyDescent="0.3">
      <c r="B629"/>
      <c r="C629"/>
    </row>
    <row r="630" spans="2:3" x14ac:dyDescent="0.3">
      <c r="B630"/>
      <c r="C630"/>
    </row>
    <row r="631" spans="2:3" x14ac:dyDescent="0.3">
      <c r="B631"/>
      <c r="C631"/>
    </row>
    <row r="632" spans="2:3" x14ac:dyDescent="0.3">
      <c r="B632"/>
      <c r="C632"/>
    </row>
    <row r="633" spans="2:3" x14ac:dyDescent="0.3">
      <c r="B633"/>
      <c r="C633"/>
    </row>
    <row r="634" spans="2:3" x14ac:dyDescent="0.3">
      <c r="B634"/>
      <c r="C634"/>
    </row>
    <row r="635" spans="2:3" x14ac:dyDescent="0.3">
      <c r="B635"/>
      <c r="C635"/>
    </row>
    <row r="636" spans="2:3" x14ac:dyDescent="0.3">
      <c r="B636"/>
      <c r="C636"/>
    </row>
    <row r="637" spans="2:3" x14ac:dyDescent="0.3">
      <c r="B637"/>
      <c r="C637"/>
    </row>
    <row r="638" spans="2:3" x14ac:dyDescent="0.3">
      <c r="B638"/>
      <c r="C638"/>
    </row>
    <row r="639" spans="2:3" x14ac:dyDescent="0.3">
      <c r="B639"/>
      <c r="C639"/>
    </row>
    <row r="640" spans="2:3" x14ac:dyDescent="0.3">
      <c r="B640"/>
      <c r="C640"/>
    </row>
    <row r="641" spans="2:3" x14ac:dyDescent="0.3">
      <c r="B641"/>
      <c r="C641"/>
    </row>
    <row r="642" spans="2:3" x14ac:dyDescent="0.3">
      <c r="B642"/>
      <c r="C642"/>
    </row>
    <row r="643" spans="2:3" x14ac:dyDescent="0.3">
      <c r="B643"/>
      <c r="C643"/>
    </row>
    <row r="644" spans="2:3" x14ac:dyDescent="0.3">
      <c r="B644"/>
      <c r="C644"/>
    </row>
    <row r="645" spans="2:3" x14ac:dyDescent="0.3">
      <c r="B645"/>
      <c r="C645"/>
    </row>
    <row r="646" spans="2:3" x14ac:dyDescent="0.3">
      <c r="B646"/>
      <c r="C646"/>
    </row>
    <row r="647" spans="2:3" x14ac:dyDescent="0.3">
      <c r="B647"/>
      <c r="C647"/>
    </row>
    <row r="648" spans="2:3" x14ac:dyDescent="0.3">
      <c r="B648"/>
      <c r="C648"/>
    </row>
    <row r="649" spans="2:3" x14ac:dyDescent="0.3">
      <c r="B649"/>
      <c r="C649"/>
    </row>
    <row r="650" spans="2:3" x14ac:dyDescent="0.3">
      <c r="B650"/>
      <c r="C650"/>
    </row>
    <row r="651" spans="2:3" x14ac:dyDescent="0.3">
      <c r="B651"/>
      <c r="C651"/>
    </row>
    <row r="652" spans="2:3" x14ac:dyDescent="0.3">
      <c r="B652"/>
      <c r="C652"/>
    </row>
    <row r="653" spans="2:3" x14ac:dyDescent="0.3">
      <c r="B653"/>
      <c r="C653"/>
    </row>
    <row r="654" spans="2:3" x14ac:dyDescent="0.3">
      <c r="B654"/>
      <c r="C654"/>
    </row>
    <row r="655" spans="2:3" x14ac:dyDescent="0.3">
      <c r="B655"/>
      <c r="C655"/>
    </row>
    <row r="656" spans="2:3" x14ac:dyDescent="0.3">
      <c r="B656"/>
      <c r="C656"/>
    </row>
    <row r="657" spans="2:3" x14ac:dyDescent="0.3">
      <c r="B657"/>
      <c r="C657"/>
    </row>
    <row r="658" spans="2:3" x14ac:dyDescent="0.3">
      <c r="B658"/>
      <c r="C658"/>
    </row>
    <row r="659" spans="2:3" x14ac:dyDescent="0.3">
      <c r="B659"/>
      <c r="C659"/>
    </row>
    <row r="660" spans="2:3" x14ac:dyDescent="0.3">
      <c r="B660"/>
      <c r="C660"/>
    </row>
    <row r="661" spans="2:3" x14ac:dyDescent="0.3">
      <c r="B661"/>
      <c r="C661"/>
    </row>
    <row r="662" spans="2:3" x14ac:dyDescent="0.3">
      <c r="B662"/>
      <c r="C662"/>
    </row>
    <row r="663" spans="2:3" x14ac:dyDescent="0.3">
      <c r="B663"/>
      <c r="C663"/>
    </row>
    <row r="664" spans="2:3" x14ac:dyDescent="0.3">
      <c r="B664"/>
      <c r="C664"/>
    </row>
    <row r="665" spans="2:3" x14ac:dyDescent="0.3">
      <c r="B665"/>
      <c r="C665"/>
    </row>
    <row r="666" spans="2:3" x14ac:dyDescent="0.3">
      <c r="B666"/>
      <c r="C666"/>
    </row>
    <row r="667" spans="2:3" x14ac:dyDescent="0.3">
      <c r="B667"/>
      <c r="C667"/>
    </row>
    <row r="668" spans="2:3" x14ac:dyDescent="0.3">
      <c r="B668"/>
      <c r="C668"/>
    </row>
    <row r="669" spans="2:3" x14ac:dyDescent="0.3">
      <c r="B669"/>
      <c r="C669"/>
    </row>
    <row r="670" spans="2:3" x14ac:dyDescent="0.3">
      <c r="B670"/>
      <c r="C670"/>
    </row>
    <row r="671" spans="2:3" x14ac:dyDescent="0.3">
      <c r="B671"/>
      <c r="C671"/>
    </row>
    <row r="672" spans="2:3" x14ac:dyDescent="0.3">
      <c r="B672"/>
      <c r="C672"/>
    </row>
    <row r="673" spans="2:3" x14ac:dyDescent="0.3">
      <c r="B673"/>
      <c r="C673"/>
    </row>
    <row r="674" spans="2:3" x14ac:dyDescent="0.3">
      <c r="B674"/>
      <c r="C674"/>
    </row>
    <row r="675" spans="2:3" x14ac:dyDescent="0.3">
      <c r="B675"/>
      <c r="C675"/>
    </row>
    <row r="676" spans="2:3" x14ac:dyDescent="0.3">
      <c r="B676"/>
      <c r="C676"/>
    </row>
    <row r="677" spans="2:3" x14ac:dyDescent="0.3">
      <c r="B677"/>
      <c r="C677"/>
    </row>
    <row r="678" spans="2:3" x14ac:dyDescent="0.3">
      <c r="B678"/>
      <c r="C678"/>
    </row>
    <row r="679" spans="2:3" x14ac:dyDescent="0.3">
      <c r="B679"/>
      <c r="C679"/>
    </row>
  </sheetData>
  <conditionalFormatting sqref="C6:C323">
    <cfRule type="expression" dxfId="1" priority="1">
      <formula>WEEKDAY(C6,2)=7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23"/>
  <sheetViews>
    <sheetView showGridLines="0" tabSelected="1" workbookViewId="0">
      <selection activeCell="L6" sqref="L6"/>
    </sheetView>
  </sheetViews>
  <sheetFormatPr defaultRowHeight="14.4" x14ac:dyDescent="0.3"/>
  <cols>
    <col min="1" max="1" width="10.6640625" bestFit="1" customWidth="1"/>
    <col min="2" max="2" width="10.33203125" customWidth="1"/>
    <col min="3" max="3" width="10.6640625" bestFit="1" customWidth="1"/>
    <col min="4" max="5" width="9.77734375" bestFit="1" customWidth="1"/>
    <col min="7" max="7" width="12.109375" bestFit="1" customWidth="1"/>
  </cols>
  <sheetData>
    <row r="2" spans="1:12" x14ac:dyDescent="0.3">
      <c r="A2" s="94" t="s">
        <v>81</v>
      </c>
      <c r="B2" s="94" t="s">
        <v>82</v>
      </c>
      <c r="C2" s="94" t="s">
        <v>89</v>
      </c>
      <c r="D2" s="94" t="s">
        <v>88</v>
      </c>
    </row>
    <row r="3" spans="1:12" x14ac:dyDescent="0.3">
      <c r="A3" s="90">
        <v>28</v>
      </c>
      <c r="B3" s="90">
        <v>24</v>
      </c>
      <c r="C3" s="90">
        <v>1.93</v>
      </c>
      <c r="D3" s="90">
        <v>0.97</v>
      </c>
    </row>
    <row r="5" spans="1:12" ht="15.6" x14ac:dyDescent="0.3">
      <c r="A5" s="58" t="s">
        <v>34</v>
      </c>
      <c r="B5" s="59" t="s">
        <v>83</v>
      </c>
      <c r="C5" s="59" t="s">
        <v>84</v>
      </c>
      <c r="D5" s="59" t="s">
        <v>86</v>
      </c>
      <c r="E5" s="59" t="s">
        <v>85</v>
      </c>
      <c r="F5" s="59" t="s">
        <v>87</v>
      </c>
      <c r="G5" s="59" t="s">
        <v>90</v>
      </c>
    </row>
    <row r="6" spans="1:12" x14ac:dyDescent="0.3">
      <c r="A6" s="61">
        <v>42787</v>
      </c>
      <c r="B6" s="91">
        <f>(SIGN(VLOOKUP(A6,Timer!$A$6:$L$323,6,FALSE))+SIGN(VLOOKUP(A6,Timer!$A$6:$L$323,9,FALSE))+SIGN(VLOOKUP(A6,Timer!$A$6:$L$323,12,FALSE)))*$A$3*2</f>
        <v>168</v>
      </c>
      <c r="C6" s="92">
        <f>MIN(MAX(B6-24,0),120-24)</f>
        <v>96</v>
      </c>
      <c r="D6" s="66">
        <f>C6*$C$3</f>
        <v>185.28</v>
      </c>
      <c r="E6" s="66">
        <f>MAX(B6-C6-24,0)</f>
        <v>48</v>
      </c>
      <c r="F6" s="66">
        <f>E6*$D$3</f>
        <v>46.56</v>
      </c>
      <c r="G6" s="66">
        <f>D6+F6</f>
        <v>231.84</v>
      </c>
      <c r="L6" s="97">
        <f>VLOOKUP(A6,Timer!$A$6:$P$323,4,FALSE)</f>
        <v>0.27083333333333331</v>
      </c>
    </row>
    <row r="7" spans="1:12" x14ac:dyDescent="0.3">
      <c r="A7" s="61">
        <v>42788</v>
      </c>
      <c r="B7" s="91">
        <f>(SIGN(VLOOKUP(A7,Timer!$A$6:$L$323,6,FALSE))+SIGN(VLOOKUP(A7,Timer!$A$6:$L$323,9,FALSE))+SIGN(VLOOKUP(A7,Timer!$A$6:$L$323,12,FALSE)))*$A$3*2</f>
        <v>112</v>
      </c>
      <c r="C7" s="92">
        <f t="shared" ref="C7:C70" si="0">MIN(MAX(B7-24,0),120-24)</f>
        <v>88</v>
      </c>
      <c r="D7" s="66">
        <f>C7*$C$3</f>
        <v>169.84</v>
      </c>
      <c r="E7" s="66">
        <f t="shared" ref="E7:E70" si="1">MAX(B7-C7-24,0)</f>
        <v>0</v>
      </c>
      <c r="F7" s="66">
        <f>E7*$D$3</f>
        <v>0</v>
      </c>
      <c r="G7" s="66">
        <f t="shared" ref="G7:G70" si="2">D7+F7</f>
        <v>169.84</v>
      </c>
    </row>
    <row r="8" spans="1:12" x14ac:dyDescent="0.3">
      <c r="A8" s="61">
        <v>42789</v>
      </c>
      <c r="B8" s="91">
        <f>(SIGN(VLOOKUP(A8,Timer!$A$6:$L$323,6,FALSE))+SIGN(VLOOKUP(A8,Timer!$A$6:$L$323,9,FALSE))+SIGN(VLOOKUP(A8,Timer!$A$6:$L$323,12,FALSE)))*$A$3*2</f>
        <v>56</v>
      </c>
      <c r="C8" s="92">
        <f t="shared" si="0"/>
        <v>32</v>
      </c>
      <c r="D8" s="66">
        <f>C8*$C$3</f>
        <v>61.76</v>
      </c>
      <c r="E8" s="66">
        <f t="shared" si="1"/>
        <v>0</v>
      </c>
      <c r="F8" s="66">
        <f>E8*$D$3</f>
        <v>0</v>
      </c>
      <c r="G8" s="66">
        <f t="shared" si="2"/>
        <v>61.76</v>
      </c>
    </row>
    <row r="9" spans="1:12" x14ac:dyDescent="0.3">
      <c r="A9" s="61">
        <v>42790</v>
      </c>
      <c r="B9" s="91">
        <f>(SIGN(VLOOKUP(A9,Timer!$A$6:$L$323,6,FALSE))+SIGN(VLOOKUP(A9,Timer!$A$6:$L$323,9,FALSE))+SIGN(VLOOKUP(A9,Timer!$A$6:$L$323,12,FALSE)))*$A$3*2</f>
        <v>56</v>
      </c>
      <c r="C9" s="92">
        <f t="shared" si="0"/>
        <v>32</v>
      </c>
      <c r="D9" s="66">
        <f>C9*$C$3</f>
        <v>61.76</v>
      </c>
      <c r="E9" s="66">
        <f t="shared" si="1"/>
        <v>0</v>
      </c>
      <c r="F9" s="66">
        <f>E9*$D$3</f>
        <v>0</v>
      </c>
      <c r="G9" s="66">
        <f t="shared" si="2"/>
        <v>61.76</v>
      </c>
    </row>
    <row r="10" spans="1:12" x14ac:dyDescent="0.3">
      <c r="A10" s="61">
        <v>42791</v>
      </c>
      <c r="B10" s="91">
        <f>(SIGN(VLOOKUP(A10,Timer!$A$6:$L$323,6,FALSE))+SIGN(VLOOKUP(A10,Timer!$A$6:$L$323,9,FALSE))+SIGN(VLOOKUP(A10,Timer!$A$6:$L$323,12,FALSE)))*$A$3*2</f>
        <v>56</v>
      </c>
      <c r="C10" s="92">
        <f t="shared" si="0"/>
        <v>32</v>
      </c>
      <c r="D10" s="66">
        <f>C10*$C$3</f>
        <v>61.76</v>
      </c>
      <c r="E10" s="66">
        <f t="shared" si="1"/>
        <v>0</v>
      </c>
      <c r="F10" s="66">
        <f>E10*$D$3</f>
        <v>0</v>
      </c>
      <c r="G10" s="66">
        <f t="shared" si="2"/>
        <v>61.76</v>
      </c>
    </row>
    <row r="11" spans="1:12" x14ac:dyDescent="0.3">
      <c r="A11" s="61">
        <v>42792</v>
      </c>
      <c r="B11" s="91">
        <f>(SIGN(VLOOKUP(A11,Timer!$A$6:$L$323,6,FALSE))+SIGN(VLOOKUP(A11,Timer!$A$6:$L$323,9,FALSE))+SIGN(VLOOKUP(A11,Timer!$A$6:$L$323,12,FALSE)))*$A$3*2</f>
        <v>56</v>
      </c>
      <c r="C11" s="92">
        <f t="shared" si="0"/>
        <v>32</v>
      </c>
      <c r="D11" s="66">
        <f>C11*$C$3</f>
        <v>61.76</v>
      </c>
      <c r="E11" s="66">
        <f t="shared" si="1"/>
        <v>0</v>
      </c>
      <c r="F11" s="66">
        <f>E11*$D$3</f>
        <v>0</v>
      </c>
      <c r="G11" s="66">
        <f t="shared" si="2"/>
        <v>61.76</v>
      </c>
    </row>
    <row r="12" spans="1:12" x14ac:dyDescent="0.3">
      <c r="A12" s="61">
        <v>42793</v>
      </c>
      <c r="B12" s="91">
        <f>(SIGN(VLOOKUP(A12,Timer!$A$6:$L$323,6,FALSE))+SIGN(VLOOKUP(A12,Timer!$A$6:$L$323,9,FALSE))+SIGN(VLOOKUP(A12,Timer!$A$6:$L$323,12,FALSE)))*$A$3*2</f>
        <v>56</v>
      </c>
      <c r="C12" s="92">
        <f t="shared" si="0"/>
        <v>32</v>
      </c>
      <c r="D12" s="66">
        <f>C12*$C$3</f>
        <v>61.76</v>
      </c>
      <c r="E12" s="66">
        <f t="shared" si="1"/>
        <v>0</v>
      </c>
      <c r="F12" s="66">
        <f>E12*$D$3</f>
        <v>0</v>
      </c>
      <c r="G12" s="66">
        <f t="shared" si="2"/>
        <v>61.76</v>
      </c>
    </row>
    <row r="13" spans="1:12" x14ac:dyDescent="0.3">
      <c r="A13" s="61">
        <v>42794</v>
      </c>
      <c r="B13" s="91">
        <f>(SIGN(VLOOKUP(A13,Timer!$A$6:$L$323,6,FALSE))+SIGN(VLOOKUP(A13,Timer!$A$6:$L$323,9,FALSE))+SIGN(VLOOKUP(A13,Timer!$A$6:$L$323,12,FALSE)))*$A$3*2</f>
        <v>56</v>
      </c>
      <c r="C13" s="92">
        <f t="shared" si="0"/>
        <v>32</v>
      </c>
      <c r="D13" s="66">
        <f>C13*$C$3</f>
        <v>61.76</v>
      </c>
      <c r="E13" s="66">
        <f t="shared" si="1"/>
        <v>0</v>
      </c>
      <c r="F13" s="66">
        <f>E13*$D$3</f>
        <v>0</v>
      </c>
      <c r="G13" s="66">
        <f t="shared" si="2"/>
        <v>61.76</v>
      </c>
    </row>
    <row r="14" spans="1:12" x14ac:dyDescent="0.3">
      <c r="A14" s="61">
        <v>42795</v>
      </c>
      <c r="B14" s="91">
        <f>(SIGN(VLOOKUP(A14,Timer!$A$6:$L$323,6,FALSE))+SIGN(VLOOKUP(A14,Timer!$A$6:$L$323,9,FALSE))+SIGN(VLOOKUP(A14,Timer!$A$6:$L$323,12,FALSE)))*$A$3*2</f>
        <v>56</v>
      </c>
      <c r="C14" s="92">
        <f t="shared" si="0"/>
        <v>32</v>
      </c>
      <c r="D14" s="66">
        <f>C14*$C$3</f>
        <v>61.76</v>
      </c>
      <c r="E14" s="66">
        <f t="shared" si="1"/>
        <v>0</v>
      </c>
      <c r="F14" s="66">
        <f>E14*$D$3</f>
        <v>0</v>
      </c>
      <c r="G14" s="66">
        <f t="shared" si="2"/>
        <v>61.76</v>
      </c>
    </row>
    <row r="15" spans="1:12" x14ac:dyDescent="0.3">
      <c r="A15" s="61">
        <v>42796</v>
      </c>
      <c r="B15" s="91">
        <f>(SIGN(VLOOKUP(A15,Timer!$A$6:$L$323,6,FALSE))+SIGN(VLOOKUP(A15,Timer!$A$6:$L$323,9,FALSE))+SIGN(VLOOKUP(A15,Timer!$A$6:$L$323,12,FALSE)))*$A$3*2</f>
        <v>0</v>
      </c>
      <c r="C15" s="92">
        <f t="shared" si="0"/>
        <v>0</v>
      </c>
      <c r="D15" s="66">
        <f>C15*$C$3</f>
        <v>0</v>
      </c>
      <c r="E15" s="66">
        <f t="shared" si="1"/>
        <v>0</v>
      </c>
      <c r="F15" s="66">
        <f>E15*$D$3</f>
        <v>0</v>
      </c>
      <c r="G15" s="66">
        <f t="shared" si="2"/>
        <v>0</v>
      </c>
    </row>
    <row r="16" spans="1:12" x14ac:dyDescent="0.3">
      <c r="A16" s="61">
        <v>42797</v>
      </c>
      <c r="B16" s="91">
        <f>(SIGN(VLOOKUP(A16,Timer!$A$6:$L$323,6,FALSE))+SIGN(VLOOKUP(A16,Timer!$A$6:$L$323,9,FALSE))+SIGN(VLOOKUP(A16,Timer!$A$6:$L$323,12,FALSE)))*$A$3*2</f>
        <v>0</v>
      </c>
      <c r="C16" s="92">
        <f t="shared" si="0"/>
        <v>0</v>
      </c>
      <c r="D16" s="66">
        <f>C16*$C$3</f>
        <v>0</v>
      </c>
      <c r="E16" s="66">
        <f t="shared" si="1"/>
        <v>0</v>
      </c>
      <c r="F16" s="66">
        <f>E16*$D$3</f>
        <v>0</v>
      </c>
      <c r="G16" s="66">
        <f t="shared" si="2"/>
        <v>0</v>
      </c>
    </row>
    <row r="17" spans="1:7" x14ac:dyDescent="0.3">
      <c r="A17" s="61">
        <v>42798</v>
      </c>
      <c r="B17" s="91">
        <f>(SIGN(VLOOKUP(A17,Timer!$A$6:$L$323,6,FALSE))+SIGN(VLOOKUP(A17,Timer!$A$6:$L$323,9,FALSE))+SIGN(VLOOKUP(A17,Timer!$A$6:$L$323,12,FALSE)))*$A$3*2</f>
        <v>0</v>
      </c>
      <c r="C17" s="92">
        <f t="shared" si="0"/>
        <v>0</v>
      </c>
      <c r="D17" s="66">
        <f>C17*$C$3</f>
        <v>0</v>
      </c>
      <c r="E17" s="66">
        <f t="shared" si="1"/>
        <v>0</v>
      </c>
      <c r="F17" s="66">
        <f>E17*$D$3</f>
        <v>0</v>
      </c>
      <c r="G17" s="66">
        <f t="shared" si="2"/>
        <v>0</v>
      </c>
    </row>
    <row r="18" spans="1:7" x14ac:dyDescent="0.3">
      <c r="A18" s="61">
        <v>42799</v>
      </c>
      <c r="B18" s="91">
        <f>(SIGN(VLOOKUP(A18,Timer!$A$6:$L$323,6,FALSE))+SIGN(VLOOKUP(A18,Timer!$A$6:$L$323,9,FALSE))+SIGN(VLOOKUP(A18,Timer!$A$6:$L$323,12,FALSE)))*$A$3*2</f>
        <v>0</v>
      </c>
      <c r="C18" s="92">
        <f t="shared" si="0"/>
        <v>0</v>
      </c>
      <c r="D18" s="66">
        <f>C18*$C$3</f>
        <v>0</v>
      </c>
      <c r="E18" s="66">
        <f t="shared" si="1"/>
        <v>0</v>
      </c>
      <c r="F18" s="66">
        <f>E18*$D$3</f>
        <v>0</v>
      </c>
      <c r="G18" s="66">
        <f t="shared" si="2"/>
        <v>0</v>
      </c>
    </row>
    <row r="19" spans="1:7" x14ac:dyDescent="0.3">
      <c r="A19" s="61">
        <v>42800</v>
      </c>
      <c r="B19" s="91">
        <f>(SIGN(VLOOKUP(A19,Timer!$A$6:$L$323,6,FALSE))+SIGN(VLOOKUP(A19,Timer!$A$6:$L$323,9,FALSE))+SIGN(VLOOKUP(A19,Timer!$A$6:$L$323,12,FALSE)))*$A$3*2</f>
        <v>0</v>
      </c>
      <c r="C19" s="92">
        <f t="shared" si="0"/>
        <v>0</v>
      </c>
      <c r="D19" s="66">
        <f>C19*$C$3</f>
        <v>0</v>
      </c>
      <c r="E19" s="66">
        <f t="shared" si="1"/>
        <v>0</v>
      </c>
      <c r="F19" s="66">
        <f>E19*$D$3</f>
        <v>0</v>
      </c>
      <c r="G19" s="66">
        <f t="shared" si="2"/>
        <v>0</v>
      </c>
    </row>
    <row r="20" spans="1:7" x14ac:dyDescent="0.3">
      <c r="A20" s="61">
        <v>42801</v>
      </c>
      <c r="B20" s="91">
        <f>(SIGN(VLOOKUP(A20,Timer!$A$6:$L$323,6,FALSE))+SIGN(VLOOKUP(A20,Timer!$A$6:$L$323,9,FALSE))+SIGN(VLOOKUP(A20,Timer!$A$6:$L$323,12,FALSE)))*$A$3*2</f>
        <v>0</v>
      </c>
      <c r="C20" s="92">
        <f t="shared" si="0"/>
        <v>0</v>
      </c>
      <c r="D20" s="66">
        <f>C20*$C$3</f>
        <v>0</v>
      </c>
      <c r="E20" s="66">
        <f t="shared" si="1"/>
        <v>0</v>
      </c>
      <c r="F20" s="66">
        <f>E20*$D$3</f>
        <v>0</v>
      </c>
      <c r="G20" s="66">
        <f t="shared" si="2"/>
        <v>0</v>
      </c>
    </row>
    <row r="21" spans="1:7" x14ac:dyDescent="0.3">
      <c r="A21" s="61">
        <v>42802</v>
      </c>
      <c r="B21" s="91">
        <f>(SIGN(VLOOKUP(A21,Timer!$A$6:$L$323,6,FALSE))+SIGN(VLOOKUP(A21,Timer!$A$6:$L$323,9,FALSE))+SIGN(VLOOKUP(A21,Timer!$A$6:$L$323,12,FALSE)))*$A$3*2</f>
        <v>0</v>
      </c>
      <c r="C21" s="92">
        <f t="shared" si="0"/>
        <v>0</v>
      </c>
      <c r="D21" s="66">
        <f>C21*$C$3</f>
        <v>0</v>
      </c>
      <c r="E21" s="66">
        <f t="shared" si="1"/>
        <v>0</v>
      </c>
      <c r="F21" s="66">
        <f>E21*$D$3</f>
        <v>0</v>
      </c>
      <c r="G21" s="66">
        <f t="shared" si="2"/>
        <v>0</v>
      </c>
    </row>
    <row r="22" spans="1:7" x14ac:dyDescent="0.3">
      <c r="A22" s="61">
        <v>42803</v>
      </c>
      <c r="B22" s="91">
        <f>(SIGN(VLOOKUP(A22,Timer!$A$6:$L$323,6,FALSE))+SIGN(VLOOKUP(A22,Timer!$A$6:$L$323,9,FALSE))+SIGN(VLOOKUP(A22,Timer!$A$6:$L$323,12,FALSE)))*$A$3*2</f>
        <v>0</v>
      </c>
      <c r="C22" s="92">
        <f t="shared" si="0"/>
        <v>0</v>
      </c>
      <c r="D22" s="66">
        <f>C22*$C$3</f>
        <v>0</v>
      </c>
      <c r="E22" s="66">
        <f t="shared" si="1"/>
        <v>0</v>
      </c>
      <c r="F22" s="66">
        <f>E22*$D$3</f>
        <v>0</v>
      </c>
      <c r="G22" s="66">
        <f t="shared" si="2"/>
        <v>0</v>
      </c>
    </row>
    <row r="23" spans="1:7" x14ac:dyDescent="0.3">
      <c r="A23" s="61">
        <v>42804</v>
      </c>
      <c r="B23" s="91">
        <f>(SIGN(VLOOKUP(A23,Timer!$A$6:$L$323,6,FALSE))+SIGN(VLOOKUP(A23,Timer!$A$6:$L$323,9,FALSE))+SIGN(VLOOKUP(A23,Timer!$A$6:$L$323,12,FALSE)))*$A$3*2</f>
        <v>0</v>
      </c>
      <c r="C23" s="92">
        <f t="shared" si="0"/>
        <v>0</v>
      </c>
      <c r="D23" s="66">
        <f>C23*$C$3</f>
        <v>0</v>
      </c>
      <c r="E23" s="66">
        <f t="shared" si="1"/>
        <v>0</v>
      </c>
      <c r="F23" s="66">
        <f>E23*$D$3</f>
        <v>0</v>
      </c>
      <c r="G23" s="66">
        <f t="shared" si="2"/>
        <v>0</v>
      </c>
    </row>
    <row r="24" spans="1:7" x14ac:dyDescent="0.3">
      <c r="A24" s="61">
        <v>42805</v>
      </c>
      <c r="B24" s="91">
        <f>(SIGN(VLOOKUP(A24,Timer!$A$6:$L$323,6,FALSE))+SIGN(VLOOKUP(A24,Timer!$A$6:$L$323,9,FALSE))+SIGN(VLOOKUP(A24,Timer!$A$6:$L$323,12,FALSE)))*$A$3*2</f>
        <v>0</v>
      </c>
      <c r="C24" s="92">
        <f t="shared" si="0"/>
        <v>0</v>
      </c>
      <c r="D24" s="66">
        <f>C24*$C$3</f>
        <v>0</v>
      </c>
      <c r="E24" s="66">
        <f t="shared" si="1"/>
        <v>0</v>
      </c>
      <c r="F24" s="66">
        <f>E24*$D$3</f>
        <v>0</v>
      </c>
      <c r="G24" s="66">
        <f t="shared" si="2"/>
        <v>0</v>
      </c>
    </row>
    <row r="25" spans="1:7" x14ac:dyDescent="0.3">
      <c r="A25" s="61">
        <v>42806</v>
      </c>
      <c r="B25" s="91">
        <f>(SIGN(VLOOKUP(A25,Timer!$A$6:$L$323,6,FALSE))+SIGN(VLOOKUP(A25,Timer!$A$6:$L$323,9,FALSE))+SIGN(VLOOKUP(A25,Timer!$A$6:$L$323,12,FALSE)))*$A$3*2</f>
        <v>0</v>
      </c>
      <c r="C25" s="92">
        <f t="shared" si="0"/>
        <v>0</v>
      </c>
      <c r="D25" s="66">
        <f>C25*$C$3</f>
        <v>0</v>
      </c>
      <c r="E25" s="66">
        <f t="shared" si="1"/>
        <v>0</v>
      </c>
      <c r="F25" s="66">
        <f>E25*$D$3</f>
        <v>0</v>
      </c>
      <c r="G25" s="66">
        <f t="shared" si="2"/>
        <v>0</v>
      </c>
    </row>
    <row r="26" spans="1:7" x14ac:dyDescent="0.3">
      <c r="A26" s="61">
        <v>42807</v>
      </c>
      <c r="B26" s="91">
        <f>(SIGN(VLOOKUP(A26,Timer!$A$6:$L$323,6,FALSE))+SIGN(VLOOKUP(A26,Timer!$A$6:$L$323,9,FALSE))+SIGN(VLOOKUP(A26,Timer!$A$6:$L$323,12,FALSE)))*$A$3*2</f>
        <v>0</v>
      </c>
      <c r="C26" s="92">
        <f t="shared" si="0"/>
        <v>0</v>
      </c>
      <c r="D26" s="66">
        <f>C26*$C$3</f>
        <v>0</v>
      </c>
      <c r="E26" s="66">
        <f t="shared" si="1"/>
        <v>0</v>
      </c>
      <c r="F26" s="66">
        <f>E26*$D$3</f>
        <v>0</v>
      </c>
      <c r="G26" s="66">
        <f t="shared" si="2"/>
        <v>0</v>
      </c>
    </row>
    <row r="27" spans="1:7" x14ac:dyDescent="0.3">
      <c r="A27" s="61">
        <v>42808</v>
      </c>
      <c r="B27" s="91">
        <f>(SIGN(VLOOKUP(A27,Timer!$A$6:$L$323,6,FALSE))+SIGN(VLOOKUP(A27,Timer!$A$6:$L$323,9,FALSE))+SIGN(VLOOKUP(A27,Timer!$A$6:$L$323,12,FALSE)))*$A$3*2</f>
        <v>0</v>
      </c>
      <c r="C27" s="92">
        <f t="shared" si="0"/>
        <v>0</v>
      </c>
      <c r="D27" s="66">
        <f>C27*$C$3</f>
        <v>0</v>
      </c>
      <c r="E27" s="66">
        <f t="shared" si="1"/>
        <v>0</v>
      </c>
      <c r="F27" s="66">
        <f>E27*$D$3</f>
        <v>0</v>
      </c>
      <c r="G27" s="66">
        <f t="shared" si="2"/>
        <v>0</v>
      </c>
    </row>
    <row r="28" spans="1:7" x14ac:dyDescent="0.3">
      <c r="A28" s="61">
        <v>42809</v>
      </c>
      <c r="B28" s="91">
        <f>(SIGN(VLOOKUP(A28,Timer!$A$6:$L$323,6,FALSE))+SIGN(VLOOKUP(A28,Timer!$A$6:$L$323,9,FALSE))+SIGN(VLOOKUP(A28,Timer!$A$6:$L$323,12,FALSE)))*$A$3*2</f>
        <v>0</v>
      </c>
      <c r="C28" s="92">
        <f t="shared" si="0"/>
        <v>0</v>
      </c>
      <c r="D28" s="66">
        <f>C28*$C$3</f>
        <v>0</v>
      </c>
      <c r="E28" s="66">
        <f t="shared" si="1"/>
        <v>0</v>
      </c>
      <c r="F28" s="66">
        <f>E28*$D$3</f>
        <v>0</v>
      </c>
      <c r="G28" s="66">
        <f t="shared" si="2"/>
        <v>0</v>
      </c>
    </row>
    <row r="29" spans="1:7" x14ac:dyDescent="0.3">
      <c r="A29" s="61">
        <v>42810</v>
      </c>
      <c r="B29" s="91">
        <f>(SIGN(VLOOKUP(A29,Timer!$A$6:$L$323,6,FALSE))+SIGN(VLOOKUP(A29,Timer!$A$6:$L$323,9,FALSE))+SIGN(VLOOKUP(A29,Timer!$A$6:$L$323,12,FALSE)))*$A$3*2</f>
        <v>0</v>
      </c>
      <c r="C29" s="92">
        <f t="shared" si="0"/>
        <v>0</v>
      </c>
      <c r="D29" s="66">
        <f>C29*$C$3</f>
        <v>0</v>
      </c>
      <c r="E29" s="66">
        <f t="shared" si="1"/>
        <v>0</v>
      </c>
      <c r="F29" s="66">
        <f>E29*$D$3</f>
        <v>0</v>
      </c>
      <c r="G29" s="66">
        <f t="shared" si="2"/>
        <v>0</v>
      </c>
    </row>
    <row r="30" spans="1:7" x14ac:dyDescent="0.3">
      <c r="A30" s="61">
        <v>42811</v>
      </c>
      <c r="B30" s="91">
        <f>(SIGN(VLOOKUP(A30,Timer!$A$6:$L$323,6,FALSE))+SIGN(VLOOKUP(A30,Timer!$A$6:$L$323,9,FALSE))+SIGN(VLOOKUP(A30,Timer!$A$6:$L$323,12,FALSE)))*$A$3*2</f>
        <v>0</v>
      </c>
      <c r="C30" s="92">
        <f t="shared" si="0"/>
        <v>0</v>
      </c>
      <c r="D30" s="66">
        <f>C30*$C$3</f>
        <v>0</v>
      </c>
      <c r="E30" s="66">
        <f t="shared" si="1"/>
        <v>0</v>
      </c>
      <c r="F30" s="66">
        <f>E30*$D$3</f>
        <v>0</v>
      </c>
      <c r="G30" s="66">
        <f t="shared" si="2"/>
        <v>0</v>
      </c>
    </row>
    <row r="31" spans="1:7" x14ac:dyDescent="0.3">
      <c r="A31" s="61">
        <v>42812</v>
      </c>
      <c r="B31" s="91">
        <f>(SIGN(VLOOKUP(A31,Timer!$A$6:$L$323,6,FALSE))+SIGN(VLOOKUP(A31,Timer!$A$6:$L$323,9,FALSE))+SIGN(VLOOKUP(A31,Timer!$A$6:$L$323,12,FALSE)))*$A$3*2</f>
        <v>0</v>
      </c>
      <c r="C31" s="92">
        <f t="shared" si="0"/>
        <v>0</v>
      </c>
      <c r="D31" s="66">
        <f>C31*$C$3</f>
        <v>0</v>
      </c>
      <c r="E31" s="66">
        <f t="shared" si="1"/>
        <v>0</v>
      </c>
      <c r="F31" s="66">
        <f>E31*$D$3</f>
        <v>0</v>
      </c>
      <c r="G31" s="66">
        <f t="shared" si="2"/>
        <v>0</v>
      </c>
    </row>
    <row r="32" spans="1:7" x14ac:dyDescent="0.3">
      <c r="A32" s="61">
        <v>42813</v>
      </c>
      <c r="B32" s="91">
        <f>(SIGN(VLOOKUP(A32,Timer!$A$6:$L$323,6,FALSE))+SIGN(VLOOKUP(A32,Timer!$A$6:$L$323,9,FALSE))+SIGN(VLOOKUP(A32,Timer!$A$6:$L$323,12,FALSE)))*$A$3*2</f>
        <v>0</v>
      </c>
      <c r="C32" s="92">
        <f t="shared" si="0"/>
        <v>0</v>
      </c>
      <c r="D32" s="66">
        <f>C32*$C$3</f>
        <v>0</v>
      </c>
      <c r="E32" s="66">
        <f t="shared" si="1"/>
        <v>0</v>
      </c>
      <c r="F32" s="66">
        <f>E32*$D$3</f>
        <v>0</v>
      </c>
      <c r="G32" s="66">
        <f t="shared" si="2"/>
        <v>0</v>
      </c>
    </row>
    <row r="33" spans="1:7" x14ac:dyDescent="0.3">
      <c r="A33" s="61">
        <v>42814</v>
      </c>
      <c r="B33" s="91">
        <f>(SIGN(VLOOKUP(A33,Timer!$A$6:$L$323,6,FALSE))+SIGN(VLOOKUP(A33,Timer!$A$6:$L$323,9,FALSE))+SIGN(VLOOKUP(A33,Timer!$A$6:$L$323,12,FALSE)))*$A$3*2</f>
        <v>0</v>
      </c>
      <c r="C33" s="92">
        <f t="shared" si="0"/>
        <v>0</v>
      </c>
      <c r="D33" s="66">
        <f>C33*$C$3</f>
        <v>0</v>
      </c>
      <c r="E33" s="66">
        <f t="shared" si="1"/>
        <v>0</v>
      </c>
      <c r="F33" s="66">
        <f>E33*$D$3</f>
        <v>0</v>
      </c>
      <c r="G33" s="66">
        <f t="shared" si="2"/>
        <v>0</v>
      </c>
    </row>
    <row r="34" spans="1:7" x14ac:dyDescent="0.3">
      <c r="A34" s="61">
        <v>42815</v>
      </c>
      <c r="B34" s="91">
        <f>(SIGN(VLOOKUP(A34,Timer!$A$6:$L$323,6,FALSE))+SIGN(VLOOKUP(A34,Timer!$A$6:$L$323,9,FALSE))+SIGN(VLOOKUP(A34,Timer!$A$6:$L$323,12,FALSE)))*$A$3*2</f>
        <v>0</v>
      </c>
      <c r="C34" s="92">
        <f t="shared" si="0"/>
        <v>0</v>
      </c>
      <c r="D34" s="66">
        <f>C34*$C$3</f>
        <v>0</v>
      </c>
      <c r="E34" s="66">
        <f t="shared" si="1"/>
        <v>0</v>
      </c>
      <c r="F34" s="66">
        <f>E34*$D$3</f>
        <v>0</v>
      </c>
      <c r="G34" s="66">
        <f t="shared" si="2"/>
        <v>0</v>
      </c>
    </row>
    <row r="35" spans="1:7" x14ac:dyDescent="0.3">
      <c r="A35" s="61">
        <v>42816</v>
      </c>
      <c r="B35" s="91">
        <f>(SIGN(VLOOKUP(A35,Timer!$A$6:$L$323,6,FALSE))+SIGN(VLOOKUP(A35,Timer!$A$6:$L$323,9,FALSE))+SIGN(VLOOKUP(A35,Timer!$A$6:$L$323,12,FALSE)))*$A$3*2</f>
        <v>0</v>
      </c>
      <c r="C35" s="92">
        <f t="shared" si="0"/>
        <v>0</v>
      </c>
      <c r="D35" s="66">
        <f>C35*$C$3</f>
        <v>0</v>
      </c>
      <c r="E35" s="66">
        <f t="shared" si="1"/>
        <v>0</v>
      </c>
      <c r="F35" s="66">
        <f>E35*$D$3</f>
        <v>0</v>
      </c>
      <c r="G35" s="66">
        <f t="shared" si="2"/>
        <v>0</v>
      </c>
    </row>
    <row r="36" spans="1:7" x14ac:dyDescent="0.3">
      <c r="A36" s="61">
        <v>42817</v>
      </c>
      <c r="B36" s="91">
        <f>(SIGN(VLOOKUP(A36,Timer!$A$6:$L$323,6,FALSE))+SIGN(VLOOKUP(A36,Timer!$A$6:$L$323,9,FALSE))+SIGN(VLOOKUP(A36,Timer!$A$6:$L$323,12,FALSE)))*$A$3*2</f>
        <v>0</v>
      </c>
      <c r="C36" s="92">
        <f t="shared" si="0"/>
        <v>0</v>
      </c>
      <c r="D36" s="66">
        <f>C36*$C$3</f>
        <v>0</v>
      </c>
      <c r="E36" s="66">
        <f t="shared" si="1"/>
        <v>0</v>
      </c>
      <c r="F36" s="66">
        <f>E36*$D$3</f>
        <v>0</v>
      </c>
      <c r="G36" s="66">
        <f t="shared" si="2"/>
        <v>0</v>
      </c>
    </row>
    <row r="37" spans="1:7" x14ac:dyDescent="0.3">
      <c r="A37" s="61">
        <v>42818</v>
      </c>
      <c r="B37" s="91">
        <f>(SIGN(VLOOKUP(A37,Timer!$A$6:$L$323,6,FALSE))+SIGN(VLOOKUP(A37,Timer!$A$6:$L$323,9,FALSE))+SIGN(VLOOKUP(A37,Timer!$A$6:$L$323,12,FALSE)))*$A$3*2</f>
        <v>0</v>
      </c>
      <c r="C37" s="92">
        <f t="shared" si="0"/>
        <v>0</v>
      </c>
      <c r="D37" s="66">
        <f>C37*$C$3</f>
        <v>0</v>
      </c>
      <c r="E37" s="66">
        <f t="shared" si="1"/>
        <v>0</v>
      </c>
      <c r="F37" s="66">
        <f>E37*$D$3</f>
        <v>0</v>
      </c>
      <c r="G37" s="66">
        <f t="shared" si="2"/>
        <v>0</v>
      </c>
    </row>
    <row r="38" spans="1:7" x14ac:dyDescent="0.3">
      <c r="A38" s="61">
        <v>42819</v>
      </c>
      <c r="B38" s="91">
        <f>(SIGN(VLOOKUP(A38,Timer!$A$6:$L$323,6,FALSE))+SIGN(VLOOKUP(A38,Timer!$A$6:$L$323,9,FALSE))+SIGN(VLOOKUP(A38,Timer!$A$6:$L$323,12,FALSE)))*$A$3*2</f>
        <v>0</v>
      </c>
      <c r="C38" s="92">
        <f t="shared" si="0"/>
        <v>0</v>
      </c>
      <c r="D38" s="66">
        <f>C38*$C$3</f>
        <v>0</v>
      </c>
      <c r="E38" s="66">
        <f t="shared" si="1"/>
        <v>0</v>
      </c>
      <c r="F38" s="66">
        <f>E38*$D$3</f>
        <v>0</v>
      </c>
      <c r="G38" s="66">
        <f t="shared" si="2"/>
        <v>0</v>
      </c>
    </row>
    <row r="39" spans="1:7" x14ac:dyDescent="0.3">
      <c r="A39" s="61">
        <v>42820</v>
      </c>
      <c r="B39" s="91">
        <f>(SIGN(VLOOKUP(A39,Timer!$A$6:$L$323,6,FALSE))+SIGN(VLOOKUP(A39,Timer!$A$6:$L$323,9,FALSE))+SIGN(VLOOKUP(A39,Timer!$A$6:$L$323,12,FALSE)))*$A$3*2</f>
        <v>0</v>
      </c>
      <c r="C39" s="92">
        <f t="shared" si="0"/>
        <v>0</v>
      </c>
      <c r="D39" s="66">
        <f>C39*$C$3</f>
        <v>0</v>
      </c>
      <c r="E39" s="66">
        <f t="shared" si="1"/>
        <v>0</v>
      </c>
      <c r="F39" s="66">
        <f>E39*$D$3</f>
        <v>0</v>
      </c>
      <c r="G39" s="66">
        <f t="shared" si="2"/>
        <v>0</v>
      </c>
    </row>
    <row r="40" spans="1:7" x14ac:dyDescent="0.3">
      <c r="A40" s="61">
        <v>42821</v>
      </c>
      <c r="B40" s="91">
        <f>(SIGN(VLOOKUP(A40,Timer!$A$6:$L$323,6,FALSE))+SIGN(VLOOKUP(A40,Timer!$A$6:$L$323,9,FALSE))+SIGN(VLOOKUP(A40,Timer!$A$6:$L$323,12,FALSE)))*$A$3*2</f>
        <v>0</v>
      </c>
      <c r="C40" s="92">
        <f t="shared" si="0"/>
        <v>0</v>
      </c>
      <c r="D40" s="66">
        <f>C40*$C$3</f>
        <v>0</v>
      </c>
      <c r="E40" s="66">
        <f t="shared" si="1"/>
        <v>0</v>
      </c>
      <c r="F40" s="66">
        <f>E40*$D$3</f>
        <v>0</v>
      </c>
      <c r="G40" s="66">
        <f t="shared" si="2"/>
        <v>0</v>
      </c>
    </row>
    <row r="41" spans="1:7" x14ac:dyDescent="0.3">
      <c r="A41" s="61">
        <v>42822</v>
      </c>
      <c r="B41" s="91">
        <f>(SIGN(VLOOKUP(A41,Timer!$A$6:$L$323,6,FALSE))+SIGN(VLOOKUP(A41,Timer!$A$6:$L$323,9,FALSE))+SIGN(VLOOKUP(A41,Timer!$A$6:$L$323,12,FALSE)))*$A$3*2</f>
        <v>0</v>
      </c>
      <c r="C41" s="92">
        <f t="shared" si="0"/>
        <v>0</v>
      </c>
      <c r="D41" s="66">
        <f>C41*$C$3</f>
        <v>0</v>
      </c>
      <c r="E41" s="66">
        <f t="shared" si="1"/>
        <v>0</v>
      </c>
      <c r="F41" s="66">
        <f>E41*$D$3</f>
        <v>0</v>
      </c>
      <c r="G41" s="66">
        <f t="shared" si="2"/>
        <v>0</v>
      </c>
    </row>
    <row r="42" spans="1:7" x14ac:dyDescent="0.3">
      <c r="A42" s="61">
        <v>42823</v>
      </c>
      <c r="B42" s="91">
        <f>(SIGN(VLOOKUP(A42,Timer!$A$6:$L$323,6,FALSE))+SIGN(VLOOKUP(A42,Timer!$A$6:$L$323,9,FALSE))+SIGN(VLOOKUP(A42,Timer!$A$6:$L$323,12,FALSE)))*$A$3*2</f>
        <v>0</v>
      </c>
      <c r="C42" s="92">
        <f t="shared" si="0"/>
        <v>0</v>
      </c>
      <c r="D42" s="66">
        <f>C42*$C$3</f>
        <v>0</v>
      </c>
      <c r="E42" s="66">
        <f t="shared" si="1"/>
        <v>0</v>
      </c>
      <c r="F42" s="66">
        <f>E42*$D$3</f>
        <v>0</v>
      </c>
      <c r="G42" s="66">
        <f t="shared" si="2"/>
        <v>0</v>
      </c>
    </row>
    <row r="43" spans="1:7" x14ac:dyDescent="0.3">
      <c r="A43" s="61">
        <v>42824</v>
      </c>
      <c r="B43" s="91">
        <f>(SIGN(VLOOKUP(A43,Timer!$A$6:$L$323,6,FALSE))+SIGN(VLOOKUP(A43,Timer!$A$6:$L$323,9,FALSE))+SIGN(VLOOKUP(A43,Timer!$A$6:$L$323,12,FALSE)))*$A$3*2</f>
        <v>0</v>
      </c>
      <c r="C43" s="92">
        <f t="shared" si="0"/>
        <v>0</v>
      </c>
      <c r="D43" s="66">
        <f>C43*$C$3</f>
        <v>0</v>
      </c>
      <c r="E43" s="66">
        <f t="shared" si="1"/>
        <v>0</v>
      </c>
      <c r="F43" s="66">
        <f>E43*$D$3</f>
        <v>0</v>
      </c>
      <c r="G43" s="66">
        <f t="shared" si="2"/>
        <v>0</v>
      </c>
    </row>
    <row r="44" spans="1:7" x14ac:dyDescent="0.3">
      <c r="A44" s="61">
        <v>42825</v>
      </c>
      <c r="B44" s="91">
        <f>(SIGN(VLOOKUP(A44,Timer!$A$6:$L$323,6,FALSE))+SIGN(VLOOKUP(A44,Timer!$A$6:$L$323,9,FALSE))+SIGN(VLOOKUP(A44,Timer!$A$6:$L$323,12,FALSE)))*$A$3*2</f>
        <v>0</v>
      </c>
      <c r="C44" s="92">
        <f t="shared" si="0"/>
        <v>0</v>
      </c>
      <c r="D44" s="66">
        <f>C44*$C$3</f>
        <v>0</v>
      </c>
      <c r="E44" s="66">
        <f t="shared" si="1"/>
        <v>0</v>
      </c>
      <c r="F44" s="66">
        <f>E44*$D$3</f>
        <v>0</v>
      </c>
      <c r="G44" s="66">
        <f t="shared" si="2"/>
        <v>0</v>
      </c>
    </row>
    <row r="45" spans="1:7" x14ac:dyDescent="0.3">
      <c r="A45" s="61">
        <v>42826</v>
      </c>
      <c r="B45" s="91">
        <f>(SIGN(VLOOKUP(A45,Timer!$A$6:$L$323,6,FALSE))+SIGN(VLOOKUP(A45,Timer!$A$6:$L$323,9,FALSE))+SIGN(VLOOKUP(A45,Timer!$A$6:$L$323,12,FALSE)))*$A$3*2</f>
        <v>0</v>
      </c>
      <c r="C45" s="92">
        <f t="shared" si="0"/>
        <v>0</v>
      </c>
      <c r="D45" s="66">
        <f>C45*$C$3</f>
        <v>0</v>
      </c>
      <c r="E45" s="66">
        <f t="shared" si="1"/>
        <v>0</v>
      </c>
      <c r="F45" s="66">
        <f>E45*$D$3</f>
        <v>0</v>
      </c>
      <c r="G45" s="66">
        <f t="shared" si="2"/>
        <v>0</v>
      </c>
    </row>
    <row r="46" spans="1:7" x14ac:dyDescent="0.3">
      <c r="A46" s="61">
        <v>42827</v>
      </c>
      <c r="B46" s="91">
        <f>(SIGN(VLOOKUP(A46,Timer!$A$6:$L$323,6,FALSE))+SIGN(VLOOKUP(A46,Timer!$A$6:$L$323,9,FALSE))+SIGN(VLOOKUP(A46,Timer!$A$6:$L$323,12,FALSE)))*$A$3*2</f>
        <v>0</v>
      </c>
      <c r="C46" s="92">
        <f t="shared" si="0"/>
        <v>0</v>
      </c>
      <c r="D46" s="66">
        <f>C46*$C$3</f>
        <v>0</v>
      </c>
      <c r="E46" s="66">
        <f t="shared" si="1"/>
        <v>0</v>
      </c>
      <c r="F46" s="66">
        <f>E46*$D$3</f>
        <v>0</v>
      </c>
      <c r="G46" s="66">
        <f t="shared" si="2"/>
        <v>0</v>
      </c>
    </row>
    <row r="47" spans="1:7" x14ac:dyDescent="0.3">
      <c r="A47" s="61">
        <v>42828</v>
      </c>
      <c r="B47" s="91">
        <f>(SIGN(VLOOKUP(A47,Timer!$A$6:$L$323,6,FALSE))+SIGN(VLOOKUP(A47,Timer!$A$6:$L$323,9,FALSE))+SIGN(VLOOKUP(A47,Timer!$A$6:$L$323,12,FALSE)))*$A$3*2</f>
        <v>0</v>
      </c>
      <c r="C47" s="92">
        <f t="shared" si="0"/>
        <v>0</v>
      </c>
      <c r="D47" s="66">
        <f>C47*$C$3</f>
        <v>0</v>
      </c>
      <c r="E47" s="66">
        <f t="shared" si="1"/>
        <v>0</v>
      </c>
      <c r="F47" s="66">
        <f>E47*$D$3</f>
        <v>0</v>
      </c>
      <c r="G47" s="66">
        <f t="shared" si="2"/>
        <v>0</v>
      </c>
    </row>
    <row r="48" spans="1:7" x14ac:dyDescent="0.3">
      <c r="A48" s="61">
        <v>42829</v>
      </c>
      <c r="B48" s="91">
        <f>(SIGN(VLOOKUP(A48,Timer!$A$6:$L$323,6,FALSE))+SIGN(VLOOKUP(A48,Timer!$A$6:$L$323,9,FALSE))+SIGN(VLOOKUP(A48,Timer!$A$6:$L$323,12,FALSE)))*$A$3*2</f>
        <v>0</v>
      </c>
      <c r="C48" s="92">
        <f t="shared" si="0"/>
        <v>0</v>
      </c>
      <c r="D48" s="66">
        <f>C48*$C$3</f>
        <v>0</v>
      </c>
      <c r="E48" s="66">
        <f t="shared" si="1"/>
        <v>0</v>
      </c>
      <c r="F48" s="66">
        <f>E48*$D$3</f>
        <v>0</v>
      </c>
      <c r="G48" s="66">
        <f t="shared" si="2"/>
        <v>0</v>
      </c>
    </row>
    <row r="49" spans="1:7" x14ac:dyDescent="0.3">
      <c r="A49" s="61">
        <v>42830</v>
      </c>
      <c r="B49" s="91">
        <f>(SIGN(VLOOKUP(A49,Timer!$A$6:$L$323,6,FALSE))+SIGN(VLOOKUP(A49,Timer!$A$6:$L$323,9,FALSE))+SIGN(VLOOKUP(A49,Timer!$A$6:$L$323,12,FALSE)))*$A$3*2</f>
        <v>0</v>
      </c>
      <c r="C49" s="92">
        <f t="shared" si="0"/>
        <v>0</v>
      </c>
      <c r="D49" s="66">
        <f>C49*$C$3</f>
        <v>0</v>
      </c>
      <c r="E49" s="66">
        <f t="shared" si="1"/>
        <v>0</v>
      </c>
      <c r="F49" s="66">
        <f>E49*$D$3</f>
        <v>0</v>
      </c>
      <c r="G49" s="66">
        <f t="shared" si="2"/>
        <v>0</v>
      </c>
    </row>
    <row r="50" spans="1:7" x14ac:dyDescent="0.3">
      <c r="A50" s="61">
        <v>42831</v>
      </c>
      <c r="B50" s="91">
        <f>(SIGN(VLOOKUP(A50,Timer!$A$6:$L$323,6,FALSE))+SIGN(VLOOKUP(A50,Timer!$A$6:$L$323,9,FALSE))+SIGN(VLOOKUP(A50,Timer!$A$6:$L$323,12,FALSE)))*$A$3*2</f>
        <v>0</v>
      </c>
      <c r="C50" s="92">
        <f t="shared" si="0"/>
        <v>0</v>
      </c>
      <c r="D50" s="66">
        <f>C50*$C$3</f>
        <v>0</v>
      </c>
      <c r="E50" s="66">
        <f t="shared" si="1"/>
        <v>0</v>
      </c>
      <c r="F50" s="66">
        <f>E50*$D$3</f>
        <v>0</v>
      </c>
      <c r="G50" s="66">
        <f t="shared" si="2"/>
        <v>0</v>
      </c>
    </row>
    <row r="51" spans="1:7" x14ac:dyDescent="0.3">
      <c r="A51" s="61">
        <v>42832</v>
      </c>
      <c r="B51" s="91">
        <f>(SIGN(VLOOKUP(A51,Timer!$A$6:$L$323,6,FALSE))+SIGN(VLOOKUP(A51,Timer!$A$6:$L$323,9,FALSE))+SIGN(VLOOKUP(A51,Timer!$A$6:$L$323,12,FALSE)))*$A$3*2</f>
        <v>0</v>
      </c>
      <c r="C51" s="92">
        <f t="shared" si="0"/>
        <v>0</v>
      </c>
      <c r="D51" s="66">
        <f>C51*$C$3</f>
        <v>0</v>
      </c>
      <c r="E51" s="66">
        <f t="shared" si="1"/>
        <v>0</v>
      </c>
      <c r="F51" s="66">
        <f>E51*$D$3</f>
        <v>0</v>
      </c>
      <c r="G51" s="66">
        <f t="shared" si="2"/>
        <v>0</v>
      </c>
    </row>
    <row r="52" spans="1:7" x14ac:dyDescent="0.3">
      <c r="A52" s="61">
        <v>42833</v>
      </c>
      <c r="B52" s="91">
        <f>(SIGN(VLOOKUP(A52,Timer!$A$6:$L$323,6,FALSE))+SIGN(VLOOKUP(A52,Timer!$A$6:$L$323,9,FALSE))+SIGN(VLOOKUP(A52,Timer!$A$6:$L$323,12,FALSE)))*$A$3*2</f>
        <v>0</v>
      </c>
      <c r="C52" s="92">
        <f t="shared" si="0"/>
        <v>0</v>
      </c>
      <c r="D52" s="66">
        <f>C52*$C$3</f>
        <v>0</v>
      </c>
      <c r="E52" s="66">
        <f t="shared" si="1"/>
        <v>0</v>
      </c>
      <c r="F52" s="66">
        <f>E52*$D$3</f>
        <v>0</v>
      </c>
      <c r="G52" s="66">
        <f t="shared" si="2"/>
        <v>0</v>
      </c>
    </row>
    <row r="53" spans="1:7" x14ac:dyDescent="0.3">
      <c r="A53" s="61">
        <v>42834</v>
      </c>
      <c r="B53" s="91">
        <f>(SIGN(VLOOKUP(A53,Timer!$A$6:$L$323,6,FALSE))+SIGN(VLOOKUP(A53,Timer!$A$6:$L$323,9,FALSE))+SIGN(VLOOKUP(A53,Timer!$A$6:$L$323,12,FALSE)))*$A$3*2</f>
        <v>0</v>
      </c>
      <c r="C53" s="92">
        <f t="shared" si="0"/>
        <v>0</v>
      </c>
      <c r="D53" s="66">
        <f>C53*$C$3</f>
        <v>0</v>
      </c>
      <c r="E53" s="66">
        <f t="shared" si="1"/>
        <v>0</v>
      </c>
      <c r="F53" s="66">
        <f>E53*$D$3</f>
        <v>0</v>
      </c>
      <c r="G53" s="66">
        <f t="shared" si="2"/>
        <v>0</v>
      </c>
    </row>
    <row r="54" spans="1:7" x14ac:dyDescent="0.3">
      <c r="A54" s="61">
        <v>42835</v>
      </c>
      <c r="B54" s="91">
        <f>(SIGN(VLOOKUP(A54,Timer!$A$6:$L$323,6,FALSE))+SIGN(VLOOKUP(A54,Timer!$A$6:$L$323,9,FALSE))+SIGN(VLOOKUP(A54,Timer!$A$6:$L$323,12,FALSE)))*$A$3*2</f>
        <v>0</v>
      </c>
      <c r="C54" s="92">
        <f t="shared" si="0"/>
        <v>0</v>
      </c>
      <c r="D54" s="66">
        <f>C54*$C$3</f>
        <v>0</v>
      </c>
      <c r="E54" s="66">
        <f t="shared" si="1"/>
        <v>0</v>
      </c>
      <c r="F54" s="66">
        <f>E54*$D$3</f>
        <v>0</v>
      </c>
      <c r="G54" s="66">
        <f t="shared" si="2"/>
        <v>0</v>
      </c>
    </row>
    <row r="55" spans="1:7" x14ac:dyDescent="0.3">
      <c r="A55" s="61">
        <v>42836</v>
      </c>
      <c r="B55" s="91">
        <f>(SIGN(VLOOKUP(A55,Timer!$A$6:$L$323,6,FALSE))+SIGN(VLOOKUP(A55,Timer!$A$6:$L$323,9,FALSE))+SIGN(VLOOKUP(A55,Timer!$A$6:$L$323,12,FALSE)))*$A$3*2</f>
        <v>0</v>
      </c>
      <c r="C55" s="92">
        <f t="shared" si="0"/>
        <v>0</v>
      </c>
      <c r="D55" s="66">
        <f>C55*$C$3</f>
        <v>0</v>
      </c>
      <c r="E55" s="66">
        <f t="shared" si="1"/>
        <v>0</v>
      </c>
      <c r="F55" s="66">
        <f>E55*$D$3</f>
        <v>0</v>
      </c>
      <c r="G55" s="66">
        <f t="shared" si="2"/>
        <v>0</v>
      </c>
    </row>
    <row r="56" spans="1:7" x14ac:dyDescent="0.3">
      <c r="A56" s="61">
        <v>42837</v>
      </c>
      <c r="B56" s="91">
        <f>(SIGN(VLOOKUP(A56,Timer!$A$6:$L$323,6,FALSE))+SIGN(VLOOKUP(A56,Timer!$A$6:$L$323,9,FALSE))+SIGN(VLOOKUP(A56,Timer!$A$6:$L$323,12,FALSE)))*$A$3*2</f>
        <v>0</v>
      </c>
      <c r="C56" s="92">
        <f t="shared" si="0"/>
        <v>0</v>
      </c>
      <c r="D56" s="66">
        <f>C56*$C$3</f>
        <v>0</v>
      </c>
      <c r="E56" s="66">
        <f t="shared" si="1"/>
        <v>0</v>
      </c>
      <c r="F56" s="66">
        <f>E56*$D$3</f>
        <v>0</v>
      </c>
      <c r="G56" s="66">
        <f t="shared" si="2"/>
        <v>0</v>
      </c>
    </row>
    <row r="57" spans="1:7" x14ac:dyDescent="0.3">
      <c r="A57" s="61">
        <v>42838</v>
      </c>
      <c r="B57" s="91">
        <f>(SIGN(VLOOKUP(A57,Timer!$A$6:$L$323,6,FALSE))+SIGN(VLOOKUP(A57,Timer!$A$6:$L$323,9,FALSE))+SIGN(VLOOKUP(A57,Timer!$A$6:$L$323,12,FALSE)))*$A$3*2</f>
        <v>0</v>
      </c>
      <c r="C57" s="92">
        <f t="shared" si="0"/>
        <v>0</v>
      </c>
      <c r="D57" s="66">
        <f>C57*$C$3</f>
        <v>0</v>
      </c>
      <c r="E57" s="66">
        <f t="shared" si="1"/>
        <v>0</v>
      </c>
      <c r="F57" s="66">
        <f>E57*$D$3</f>
        <v>0</v>
      </c>
      <c r="G57" s="66">
        <f t="shared" si="2"/>
        <v>0</v>
      </c>
    </row>
    <row r="58" spans="1:7" x14ac:dyDescent="0.3">
      <c r="A58" s="61">
        <v>42839</v>
      </c>
      <c r="B58" s="91">
        <f>(SIGN(VLOOKUP(A58,Timer!$A$6:$L$323,6,FALSE))+SIGN(VLOOKUP(A58,Timer!$A$6:$L$323,9,FALSE))+SIGN(VLOOKUP(A58,Timer!$A$6:$L$323,12,FALSE)))*$A$3*2</f>
        <v>0</v>
      </c>
      <c r="C58" s="92">
        <f t="shared" si="0"/>
        <v>0</v>
      </c>
      <c r="D58" s="66">
        <f>C58*$C$3</f>
        <v>0</v>
      </c>
      <c r="E58" s="66">
        <f t="shared" si="1"/>
        <v>0</v>
      </c>
      <c r="F58" s="66">
        <f>E58*$D$3</f>
        <v>0</v>
      </c>
      <c r="G58" s="66">
        <f t="shared" si="2"/>
        <v>0</v>
      </c>
    </row>
    <row r="59" spans="1:7" x14ac:dyDescent="0.3">
      <c r="A59" s="61">
        <v>42840</v>
      </c>
      <c r="B59" s="91">
        <f>(SIGN(VLOOKUP(A59,Timer!$A$6:$L$323,6,FALSE))+SIGN(VLOOKUP(A59,Timer!$A$6:$L$323,9,FALSE))+SIGN(VLOOKUP(A59,Timer!$A$6:$L$323,12,FALSE)))*$A$3*2</f>
        <v>0</v>
      </c>
      <c r="C59" s="92">
        <f t="shared" si="0"/>
        <v>0</v>
      </c>
      <c r="D59" s="66">
        <f>C59*$C$3</f>
        <v>0</v>
      </c>
      <c r="E59" s="66">
        <f t="shared" si="1"/>
        <v>0</v>
      </c>
      <c r="F59" s="66">
        <f>E59*$D$3</f>
        <v>0</v>
      </c>
      <c r="G59" s="66">
        <f t="shared" si="2"/>
        <v>0</v>
      </c>
    </row>
    <row r="60" spans="1:7" x14ac:dyDescent="0.3">
      <c r="A60" s="61">
        <v>42841</v>
      </c>
      <c r="B60" s="91">
        <f>(SIGN(VLOOKUP(A60,Timer!$A$6:$L$323,6,FALSE))+SIGN(VLOOKUP(A60,Timer!$A$6:$L$323,9,FALSE))+SIGN(VLOOKUP(A60,Timer!$A$6:$L$323,12,FALSE)))*$A$3*2</f>
        <v>0</v>
      </c>
      <c r="C60" s="92">
        <f t="shared" si="0"/>
        <v>0</v>
      </c>
      <c r="D60" s="66">
        <f>C60*$C$3</f>
        <v>0</v>
      </c>
      <c r="E60" s="66">
        <f t="shared" si="1"/>
        <v>0</v>
      </c>
      <c r="F60" s="66">
        <f>E60*$D$3</f>
        <v>0</v>
      </c>
      <c r="G60" s="66">
        <f t="shared" si="2"/>
        <v>0</v>
      </c>
    </row>
    <row r="61" spans="1:7" x14ac:dyDescent="0.3">
      <c r="A61" s="61">
        <v>42842</v>
      </c>
      <c r="B61" s="91">
        <f>(SIGN(VLOOKUP(A61,Timer!$A$6:$L$323,6,FALSE))+SIGN(VLOOKUP(A61,Timer!$A$6:$L$323,9,FALSE))+SIGN(VLOOKUP(A61,Timer!$A$6:$L$323,12,FALSE)))*$A$3*2</f>
        <v>0</v>
      </c>
      <c r="C61" s="92">
        <f t="shared" si="0"/>
        <v>0</v>
      </c>
      <c r="D61" s="66">
        <f>C61*$C$3</f>
        <v>0</v>
      </c>
      <c r="E61" s="66">
        <f t="shared" si="1"/>
        <v>0</v>
      </c>
      <c r="F61" s="66">
        <f>E61*$D$3</f>
        <v>0</v>
      </c>
      <c r="G61" s="66">
        <f t="shared" si="2"/>
        <v>0</v>
      </c>
    </row>
    <row r="62" spans="1:7" x14ac:dyDescent="0.3">
      <c r="A62" s="61">
        <v>42843</v>
      </c>
      <c r="B62" s="91">
        <f>(SIGN(VLOOKUP(A62,Timer!$A$6:$L$323,6,FALSE))+SIGN(VLOOKUP(A62,Timer!$A$6:$L$323,9,FALSE))+SIGN(VLOOKUP(A62,Timer!$A$6:$L$323,12,FALSE)))*$A$3*2</f>
        <v>0</v>
      </c>
      <c r="C62" s="92">
        <f t="shared" si="0"/>
        <v>0</v>
      </c>
      <c r="D62" s="66">
        <f>C62*$C$3</f>
        <v>0</v>
      </c>
      <c r="E62" s="66">
        <f t="shared" si="1"/>
        <v>0</v>
      </c>
      <c r="F62" s="66">
        <f>E62*$D$3</f>
        <v>0</v>
      </c>
      <c r="G62" s="66">
        <f t="shared" si="2"/>
        <v>0</v>
      </c>
    </row>
    <row r="63" spans="1:7" x14ac:dyDescent="0.3">
      <c r="A63" s="61">
        <v>42844</v>
      </c>
      <c r="B63" s="91">
        <f>(SIGN(VLOOKUP(A63,Timer!$A$6:$L$323,6,FALSE))+SIGN(VLOOKUP(A63,Timer!$A$6:$L$323,9,FALSE))+SIGN(VLOOKUP(A63,Timer!$A$6:$L$323,12,FALSE)))*$A$3*2</f>
        <v>0</v>
      </c>
      <c r="C63" s="92">
        <f t="shared" si="0"/>
        <v>0</v>
      </c>
      <c r="D63" s="66">
        <f>C63*$C$3</f>
        <v>0</v>
      </c>
      <c r="E63" s="66">
        <f t="shared" si="1"/>
        <v>0</v>
      </c>
      <c r="F63" s="66">
        <f>E63*$D$3</f>
        <v>0</v>
      </c>
      <c r="G63" s="66">
        <f t="shared" si="2"/>
        <v>0</v>
      </c>
    </row>
    <row r="64" spans="1:7" x14ac:dyDescent="0.3">
      <c r="A64" s="61">
        <v>42845</v>
      </c>
      <c r="B64" s="91">
        <f>(SIGN(VLOOKUP(A64,Timer!$A$6:$L$323,6,FALSE))+SIGN(VLOOKUP(A64,Timer!$A$6:$L$323,9,FALSE))+SIGN(VLOOKUP(A64,Timer!$A$6:$L$323,12,FALSE)))*$A$3*2</f>
        <v>0</v>
      </c>
      <c r="C64" s="92">
        <f t="shared" si="0"/>
        <v>0</v>
      </c>
      <c r="D64" s="66">
        <f>C64*$C$3</f>
        <v>0</v>
      </c>
      <c r="E64" s="66">
        <f t="shared" si="1"/>
        <v>0</v>
      </c>
      <c r="F64" s="66">
        <f>E64*$D$3</f>
        <v>0</v>
      </c>
      <c r="G64" s="66">
        <f t="shared" si="2"/>
        <v>0</v>
      </c>
    </row>
    <row r="65" spans="1:7" x14ac:dyDescent="0.3">
      <c r="A65" s="61">
        <v>42846</v>
      </c>
      <c r="B65" s="91">
        <f>(SIGN(VLOOKUP(A65,Timer!$A$6:$L$323,6,FALSE))+SIGN(VLOOKUP(A65,Timer!$A$6:$L$323,9,FALSE))+SIGN(VLOOKUP(A65,Timer!$A$6:$L$323,12,FALSE)))*$A$3*2</f>
        <v>0</v>
      </c>
      <c r="C65" s="92">
        <f t="shared" si="0"/>
        <v>0</v>
      </c>
      <c r="D65" s="66">
        <f>C65*$C$3</f>
        <v>0</v>
      </c>
      <c r="E65" s="66">
        <f t="shared" si="1"/>
        <v>0</v>
      </c>
      <c r="F65" s="66">
        <f>E65*$D$3</f>
        <v>0</v>
      </c>
      <c r="G65" s="66">
        <f t="shared" si="2"/>
        <v>0</v>
      </c>
    </row>
    <row r="66" spans="1:7" x14ac:dyDescent="0.3">
      <c r="A66" s="61">
        <v>42847</v>
      </c>
      <c r="B66" s="91">
        <f>(SIGN(VLOOKUP(A66,Timer!$A$6:$L$323,6,FALSE))+SIGN(VLOOKUP(A66,Timer!$A$6:$L$323,9,FALSE))+SIGN(VLOOKUP(A66,Timer!$A$6:$L$323,12,FALSE)))*$A$3*2</f>
        <v>0</v>
      </c>
      <c r="C66" s="92">
        <f t="shared" si="0"/>
        <v>0</v>
      </c>
      <c r="D66" s="66">
        <f>C66*$C$3</f>
        <v>0</v>
      </c>
      <c r="E66" s="66">
        <f t="shared" si="1"/>
        <v>0</v>
      </c>
      <c r="F66" s="66">
        <f>E66*$D$3</f>
        <v>0</v>
      </c>
      <c r="G66" s="66">
        <f t="shared" si="2"/>
        <v>0</v>
      </c>
    </row>
    <row r="67" spans="1:7" x14ac:dyDescent="0.3">
      <c r="A67" s="61">
        <v>42848</v>
      </c>
      <c r="B67" s="91">
        <f>(SIGN(VLOOKUP(A67,Timer!$A$6:$L$323,6,FALSE))+SIGN(VLOOKUP(A67,Timer!$A$6:$L$323,9,FALSE))+SIGN(VLOOKUP(A67,Timer!$A$6:$L$323,12,FALSE)))*$A$3*2</f>
        <v>0</v>
      </c>
      <c r="C67" s="92">
        <f t="shared" si="0"/>
        <v>0</v>
      </c>
      <c r="D67" s="66">
        <f>C67*$C$3</f>
        <v>0</v>
      </c>
      <c r="E67" s="66">
        <f t="shared" si="1"/>
        <v>0</v>
      </c>
      <c r="F67" s="66">
        <f>E67*$D$3</f>
        <v>0</v>
      </c>
      <c r="G67" s="66">
        <f t="shared" si="2"/>
        <v>0</v>
      </c>
    </row>
    <row r="68" spans="1:7" x14ac:dyDescent="0.3">
      <c r="A68" s="61">
        <v>42849</v>
      </c>
      <c r="B68" s="91">
        <f>(SIGN(VLOOKUP(A68,Timer!$A$6:$L$323,6,FALSE))+SIGN(VLOOKUP(A68,Timer!$A$6:$L$323,9,FALSE))+SIGN(VLOOKUP(A68,Timer!$A$6:$L$323,12,FALSE)))*$A$3*2</f>
        <v>0</v>
      </c>
      <c r="C68" s="92">
        <f t="shared" si="0"/>
        <v>0</v>
      </c>
      <c r="D68" s="66">
        <f>C68*$C$3</f>
        <v>0</v>
      </c>
      <c r="E68" s="66">
        <f t="shared" si="1"/>
        <v>0</v>
      </c>
      <c r="F68" s="66">
        <f>E68*$D$3</f>
        <v>0</v>
      </c>
      <c r="G68" s="66">
        <f t="shared" si="2"/>
        <v>0</v>
      </c>
    </row>
    <row r="69" spans="1:7" x14ac:dyDescent="0.3">
      <c r="A69" s="61">
        <v>42850</v>
      </c>
      <c r="B69" s="91">
        <f>(SIGN(VLOOKUP(A69,Timer!$A$6:$L$323,6,FALSE))+SIGN(VLOOKUP(A69,Timer!$A$6:$L$323,9,FALSE))+SIGN(VLOOKUP(A69,Timer!$A$6:$L$323,12,FALSE)))*$A$3*2</f>
        <v>0</v>
      </c>
      <c r="C69" s="92">
        <f t="shared" si="0"/>
        <v>0</v>
      </c>
      <c r="D69" s="66">
        <f>C69*$C$3</f>
        <v>0</v>
      </c>
      <c r="E69" s="66">
        <f t="shared" si="1"/>
        <v>0</v>
      </c>
      <c r="F69" s="66">
        <f>E69*$D$3</f>
        <v>0</v>
      </c>
      <c r="G69" s="66">
        <f t="shared" si="2"/>
        <v>0</v>
      </c>
    </row>
    <row r="70" spans="1:7" x14ac:dyDescent="0.3">
      <c r="A70" s="61">
        <v>42851</v>
      </c>
      <c r="B70" s="91">
        <f>(SIGN(VLOOKUP(A70,Timer!$A$6:$L$323,6,FALSE))+SIGN(VLOOKUP(A70,Timer!$A$6:$L$323,9,FALSE))+SIGN(VLOOKUP(A70,Timer!$A$6:$L$323,12,FALSE)))*$A$3*2</f>
        <v>0</v>
      </c>
      <c r="C70" s="92">
        <f t="shared" si="0"/>
        <v>0</v>
      </c>
      <c r="D70" s="66">
        <f>C70*$C$3</f>
        <v>0</v>
      </c>
      <c r="E70" s="66">
        <f t="shared" si="1"/>
        <v>0</v>
      </c>
      <c r="F70" s="66">
        <f>E70*$D$3</f>
        <v>0</v>
      </c>
      <c r="G70" s="66">
        <f t="shared" si="2"/>
        <v>0</v>
      </c>
    </row>
    <row r="71" spans="1:7" x14ac:dyDescent="0.3">
      <c r="A71" s="61">
        <v>42852</v>
      </c>
      <c r="B71" s="91">
        <f>(SIGN(VLOOKUP(A71,Timer!$A$6:$L$323,6,FALSE))+SIGN(VLOOKUP(A71,Timer!$A$6:$L$323,9,FALSE))+SIGN(VLOOKUP(A71,Timer!$A$6:$L$323,12,FALSE)))*$A$3*2</f>
        <v>0</v>
      </c>
      <c r="C71" s="92">
        <f t="shared" ref="C71:C134" si="3">MIN(MAX(B71-24,0),120-24)</f>
        <v>0</v>
      </c>
      <c r="D71" s="66">
        <f>C71*$C$3</f>
        <v>0</v>
      </c>
      <c r="E71" s="66">
        <f t="shared" ref="E71:E134" si="4">MAX(B71-C71-24,0)</f>
        <v>0</v>
      </c>
      <c r="F71" s="66">
        <f>E71*$D$3</f>
        <v>0</v>
      </c>
      <c r="G71" s="66">
        <f t="shared" ref="G71:G134" si="5">D71+F71</f>
        <v>0</v>
      </c>
    </row>
    <row r="72" spans="1:7" x14ac:dyDescent="0.3">
      <c r="A72" s="61">
        <v>42853</v>
      </c>
      <c r="B72" s="91">
        <f>(SIGN(VLOOKUP(A72,Timer!$A$6:$L$323,6,FALSE))+SIGN(VLOOKUP(A72,Timer!$A$6:$L$323,9,FALSE))+SIGN(VLOOKUP(A72,Timer!$A$6:$L$323,12,FALSE)))*$A$3*2</f>
        <v>0</v>
      </c>
      <c r="C72" s="92">
        <f t="shared" si="3"/>
        <v>0</v>
      </c>
      <c r="D72" s="66">
        <f>C72*$C$3</f>
        <v>0</v>
      </c>
      <c r="E72" s="66">
        <f t="shared" si="4"/>
        <v>0</v>
      </c>
      <c r="F72" s="66">
        <f>E72*$D$3</f>
        <v>0</v>
      </c>
      <c r="G72" s="66">
        <f t="shared" si="5"/>
        <v>0</v>
      </c>
    </row>
    <row r="73" spans="1:7" x14ac:dyDescent="0.3">
      <c r="A73" s="61">
        <v>42854</v>
      </c>
      <c r="B73" s="91">
        <f>(SIGN(VLOOKUP(A73,Timer!$A$6:$L$323,6,FALSE))+SIGN(VLOOKUP(A73,Timer!$A$6:$L$323,9,FALSE))+SIGN(VLOOKUP(A73,Timer!$A$6:$L$323,12,FALSE)))*$A$3*2</f>
        <v>0</v>
      </c>
      <c r="C73" s="92">
        <f t="shared" si="3"/>
        <v>0</v>
      </c>
      <c r="D73" s="66">
        <f>C73*$C$3</f>
        <v>0</v>
      </c>
      <c r="E73" s="66">
        <f t="shared" si="4"/>
        <v>0</v>
      </c>
      <c r="F73" s="66">
        <f>E73*$D$3</f>
        <v>0</v>
      </c>
      <c r="G73" s="66">
        <f t="shared" si="5"/>
        <v>0</v>
      </c>
    </row>
    <row r="74" spans="1:7" x14ac:dyDescent="0.3">
      <c r="A74" s="61">
        <v>42855</v>
      </c>
      <c r="B74" s="91">
        <f>(SIGN(VLOOKUP(A74,Timer!$A$6:$L$323,6,FALSE))+SIGN(VLOOKUP(A74,Timer!$A$6:$L$323,9,FALSE))+SIGN(VLOOKUP(A74,Timer!$A$6:$L$323,12,FALSE)))*$A$3*2</f>
        <v>0</v>
      </c>
      <c r="C74" s="92">
        <f t="shared" si="3"/>
        <v>0</v>
      </c>
      <c r="D74" s="66">
        <f>C74*$C$3</f>
        <v>0</v>
      </c>
      <c r="E74" s="66">
        <f t="shared" si="4"/>
        <v>0</v>
      </c>
      <c r="F74" s="66">
        <f>E74*$D$3</f>
        <v>0</v>
      </c>
      <c r="G74" s="66">
        <f t="shared" si="5"/>
        <v>0</v>
      </c>
    </row>
    <row r="75" spans="1:7" x14ac:dyDescent="0.3">
      <c r="A75" s="61">
        <v>42856</v>
      </c>
      <c r="B75" s="91">
        <f>(SIGN(VLOOKUP(A75,Timer!$A$6:$L$323,6,FALSE))+SIGN(VLOOKUP(A75,Timer!$A$6:$L$323,9,FALSE))+SIGN(VLOOKUP(A75,Timer!$A$6:$L$323,12,FALSE)))*$A$3*2</f>
        <v>0</v>
      </c>
      <c r="C75" s="92">
        <f t="shared" si="3"/>
        <v>0</v>
      </c>
      <c r="D75" s="66">
        <f>C75*$C$3</f>
        <v>0</v>
      </c>
      <c r="E75" s="66">
        <f t="shared" si="4"/>
        <v>0</v>
      </c>
      <c r="F75" s="66">
        <f>E75*$D$3</f>
        <v>0</v>
      </c>
      <c r="G75" s="66">
        <f t="shared" si="5"/>
        <v>0</v>
      </c>
    </row>
    <row r="76" spans="1:7" x14ac:dyDescent="0.3">
      <c r="A76" s="61">
        <v>42857</v>
      </c>
      <c r="B76" s="91">
        <f>(SIGN(VLOOKUP(A76,Timer!$A$6:$L$323,6,FALSE))+SIGN(VLOOKUP(A76,Timer!$A$6:$L$323,9,FALSE))+SIGN(VLOOKUP(A76,Timer!$A$6:$L$323,12,FALSE)))*$A$3*2</f>
        <v>0</v>
      </c>
      <c r="C76" s="92">
        <f t="shared" si="3"/>
        <v>0</v>
      </c>
      <c r="D76" s="66">
        <f>C76*$C$3</f>
        <v>0</v>
      </c>
      <c r="E76" s="66">
        <f t="shared" si="4"/>
        <v>0</v>
      </c>
      <c r="F76" s="66">
        <f>E76*$D$3</f>
        <v>0</v>
      </c>
      <c r="G76" s="66">
        <f t="shared" si="5"/>
        <v>0</v>
      </c>
    </row>
    <row r="77" spans="1:7" x14ac:dyDescent="0.3">
      <c r="A77" s="61">
        <v>42858</v>
      </c>
      <c r="B77" s="91">
        <f>(SIGN(VLOOKUP(A77,Timer!$A$6:$L$323,6,FALSE))+SIGN(VLOOKUP(A77,Timer!$A$6:$L$323,9,FALSE))+SIGN(VLOOKUP(A77,Timer!$A$6:$L$323,12,FALSE)))*$A$3*2</f>
        <v>0</v>
      </c>
      <c r="C77" s="92">
        <f t="shared" si="3"/>
        <v>0</v>
      </c>
      <c r="D77" s="66">
        <f>C77*$C$3</f>
        <v>0</v>
      </c>
      <c r="E77" s="66">
        <f t="shared" si="4"/>
        <v>0</v>
      </c>
      <c r="F77" s="66">
        <f>E77*$D$3</f>
        <v>0</v>
      </c>
      <c r="G77" s="66">
        <f t="shared" si="5"/>
        <v>0</v>
      </c>
    </row>
    <row r="78" spans="1:7" x14ac:dyDescent="0.3">
      <c r="A78" s="61">
        <v>42859</v>
      </c>
      <c r="B78" s="91">
        <f>(SIGN(VLOOKUP(A78,Timer!$A$6:$L$323,6,FALSE))+SIGN(VLOOKUP(A78,Timer!$A$6:$L$323,9,FALSE))+SIGN(VLOOKUP(A78,Timer!$A$6:$L$323,12,FALSE)))*$A$3*2</f>
        <v>0</v>
      </c>
      <c r="C78" s="92">
        <f t="shared" si="3"/>
        <v>0</v>
      </c>
      <c r="D78" s="66">
        <f>C78*$C$3</f>
        <v>0</v>
      </c>
      <c r="E78" s="66">
        <f t="shared" si="4"/>
        <v>0</v>
      </c>
      <c r="F78" s="66">
        <f>E78*$D$3</f>
        <v>0</v>
      </c>
      <c r="G78" s="66">
        <f t="shared" si="5"/>
        <v>0</v>
      </c>
    </row>
    <row r="79" spans="1:7" x14ac:dyDescent="0.3">
      <c r="A79" s="61">
        <v>42860</v>
      </c>
      <c r="B79" s="91">
        <f>(SIGN(VLOOKUP(A79,Timer!$A$6:$L$323,6,FALSE))+SIGN(VLOOKUP(A79,Timer!$A$6:$L$323,9,FALSE))+SIGN(VLOOKUP(A79,Timer!$A$6:$L$323,12,FALSE)))*$A$3*2</f>
        <v>0</v>
      </c>
      <c r="C79" s="92">
        <f t="shared" si="3"/>
        <v>0</v>
      </c>
      <c r="D79" s="66">
        <f>C79*$C$3</f>
        <v>0</v>
      </c>
      <c r="E79" s="66">
        <f t="shared" si="4"/>
        <v>0</v>
      </c>
      <c r="F79" s="66">
        <f>E79*$D$3</f>
        <v>0</v>
      </c>
      <c r="G79" s="66">
        <f t="shared" si="5"/>
        <v>0</v>
      </c>
    </row>
    <row r="80" spans="1:7" x14ac:dyDescent="0.3">
      <c r="A80" s="61">
        <v>42861</v>
      </c>
      <c r="B80" s="91">
        <f>(SIGN(VLOOKUP(A80,Timer!$A$6:$L$323,6,FALSE))+SIGN(VLOOKUP(A80,Timer!$A$6:$L$323,9,FALSE))+SIGN(VLOOKUP(A80,Timer!$A$6:$L$323,12,FALSE)))*$A$3*2</f>
        <v>0</v>
      </c>
      <c r="C80" s="92">
        <f t="shared" si="3"/>
        <v>0</v>
      </c>
      <c r="D80" s="66">
        <f>C80*$C$3</f>
        <v>0</v>
      </c>
      <c r="E80" s="66">
        <f t="shared" si="4"/>
        <v>0</v>
      </c>
      <c r="F80" s="66">
        <f>E80*$D$3</f>
        <v>0</v>
      </c>
      <c r="G80" s="66">
        <f t="shared" si="5"/>
        <v>0</v>
      </c>
    </row>
    <row r="81" spans="1:7" x14ac:dyDescent="0.3">
      <c r="A81" s="61">
        <v>42862</v>
      </c>
      <c r="B81" s="91">
        <f>(SIGN(VLOOKUP(A81,Timer!$A$6:$L$323,6,FALSE))+SIGN(VLOOKUP(A81,Timer!$A$6:$L$323,9,FALSE))+SIGN(VLOOKUP(A81,Timer!$A$6:$L$323,12,FALSE)))*$A$3*2</f>
        <v>0</v>
      </c>
      <c r="C81" s="92">
        <f t="shared" si="3"/>
        <v>0</v>
      </c>
      <c r="D81" s="66">
        <f>C81*$C$3</f>
        <v>0</v>
      </c>
      <c r="E81" s="66">
        <f t="shared" si="4"/>
        <v>0</v>
      </c>
      <c r="F81" s="66">
        <f>E81*$D$3</f>
        <v>0</v>
      </c>
      <c r="G81" s="66">
        <f t="shared" si="5"/>
        <v>0</v>
      </c>
    </row>
    <row r="82" spans="1:7" x14ac:dyDescent="0.3">
      <c r="A82" s="61">
        <v>42863</v>
      </c>
      <c r="B82" s="91">
        <f>(SIGN(VLOOKUP(A82,Timer!$A$6:$L$323,6,FALSE))+SIGN(VLOOKUP(A82,Timer!$A$6:$L$323,9,FALSE))+SIGN(VLOOKUP(A82,Timer!$A$6:$L$323,12,FALSE)))*$A$3*2</f>
        <v>0</v>
      </c>
      <c r="C82" s="92">
        <f t="shared" si="3"/>
        <v>0</v>
      </c>
      <c r="D82" s="66">
        <f>C82*$C$3</f>
        <v>0</v>
      </c>
      <c r="E82" s="66">
        <f t="shared" si="4"/>
        <v>0</v>
      </c>
      <c r="F82" s="66">
        <f>E82*$D$3</f>
        <v>0</v>
      </c>
      <c r="G82" s="66">
        <f t="shared" si="5"/>
        <v>0</v>
      </c>
    </row>
    <row r="83" spans="1:7" x14ac:dyDescent="0.3">
      <c r="A83" s="61">
        <v>42864</v>
      </c>
      <c r="B83" s="91">
        <f>(SIGN(VLOOKUP(A83,Timer!$A$6:$L$323,6,FALSE))+SIGN(VLOOKUP(A83,Timer!$A$6:$L$323,9,FALSE))+SIGN(VLOOKUP(A83,Timer!$A$6:$L$323,12,FALSE)))*$A$3*2</f>
        <v>0</v>
      </c>
      <c r="C83" s="92">
        <f t="shared" si="3"/>
        <v>0</v>
      </c>
      <c r="D83" s="66">
        <f>C83*$C$3</f>
        <v>0</v>
      </c>
      <c r="E83" s="66">
        <f t="shared" si="4"/>
        <v>0</v>
      </c>
      <c r="F83" s="66">
        <f>E83*$D$3</f>
        <v>0</v>
      </c>
      <c r="G83" s="66">
        <f t="shared" si="5"/>
        <v>0</v>
      </c>
    </row>
    <row r="84" spans="1:7" x14ac:dyDescent="0.3">
      <c r="A84" s="61">
        <v>42865</v>
      </c>
      <c r="B84" s="91">
        <f>(SIGN(VLOOKUP(A84,Timer!$A$6:$L$323,6,FALSE))+SIGN(VLOOKUP(A84,Timer!$A$6:$L$323,9,FALSE))+SIGN(VLOOKUP(A84,Timer!$A$6:$L$323,12,FALSE)))*$A$3*2</f>
        <v>0</v>
      </c>
      <c r="C84" s="92">
        <f t="shared" si="3"/>
        <v>0</v>
      </c>
      <c r="D84" s="66">
        <f>C84*$C$3</f>
        <v>0</v>
      </c>
      <c r="E84" s="66">
        <f t="shared" si="4"/>
        <v>0</v>
      </c>
      <c r="F84" s="66">
        <f>E84*$D$3</f>
        <v>0</v>
      </c>
      <c r="G84" s="66">
        <f t="shared" si="5"/>
        <v>0</v>
      </c>
    </row>
    <row r="85" spans="1:7" x14ac:dyDescent="0.3">
      <c r="A85" s="61">
        <v>42866</v>
      </c>
      <c r="B85" s="91">
        <f>(SIGN(VLOOKUP(A85,Timer!$A$6:$L$323,6,FALSE))+SIGN(VLOOKUP(A85,Timer!$A$6:$L$323,9,FALSE))+SIGN(VLOOKUP(A85,Timer!$A$6:$L$323,12,FALSE)))*$A$3*2</f>
        <v>0</v>
      </c>
      <c r="C85" s="92">
        <f t="shared" si="3"/>
        <v>0</v>
      </c>
      <c r="D85" s="66">
        <f>C85*$C$3</f>
        <v>0</v>
      </c>
      <c r="E85" s="66">
        <f t="shared" si="4"/>
        <v>0</v>
      </c>
      <c r="F85" s="66">
        <f>E85*$D$3</f>
        <v>0</v>
      </c>
      <c r="G85" s="66">
        <f t="shared" si="5"/>
        <v>0</v>
      </c>
    </row>
    <row r="86" spans="1:7" x14ac:dyDescent="0.3">
      <c r="A86" s="61">
        <v>42867</v>
      </c>
      <c r="B86" s="91">
        <f>(SIGN(VLOOKUP(A86,Timer!$A$6:$L$323,6,FALSE))+SIGN(VLOOKUP(A86,Timer!$A$6:$L$323,9,FALSE))+SIGN(VLOOKUP(A86,Timer!$A$6:$L$323,12,FALSE)))*$A$3*2</f>
        <v>0</v>
      </c>
      <c r="C86" s="92">
        <f t="shared" si="3"/>
        <v>0</v>
      </c>
      <c r="D86" s="66">
        <f>C86*$C$3</f>
        <v>0</v>
      </c>
      <c r="E86" s="66">
        <f t="shared" si="4"/>
        <v>0</v>
      </c>
      <c r="F86" s="66">
        <f>E86*$D$3</f>
        <v>0</v>
      </c>
      <c r="G86" s="66">
        <f t="shared" si="5"/>
        <v>0</v>
      </c>
    </row>
    <row r="87" spans="1:7" x14ac:dyDescent="0.3">
      <c r="A87" s="61">
        <v>42868</v>
      </c>
      <c r="B87" s="91">
        <f>(SIGN(VLOOKUP(A87,Timer!$A$6:$L$323,6,FALSE))+SIGN(VLOOKUP(A87,Timer!$A$6:$L$323,9,FALSE))+SIGN(VLOOKUP(A87,Timer!$A$6:$L$323,12,FALSE)))*$A$3*2</f>
        <v>0</v>
      </c>
      <c r="C87" s="92">
        <f t="shared" si="3"/>
        <v>0</v>
      </c>
      <c r="D87" s="66">
        <f>C87*$C$3</f>
        <v>0</v>
      </c>
      <c r="E87" s="66">
        <f t="shared" si="4"/>
        <v>0</v>
      </c>
      <c r="F87" s="66">
        <f>E87*$D$3</f>
        <v>0</v>
      </c>
      <c r="G87" s="66">
        <f t="shared" si="5"/>
        <v>0</v>
      </c>
    </row>
    <row r="88" spans="1:7" x14ac:dyDescent="0.3">
      <c r="A88" s="61">
        <v>42869</v>
      </c>
      <c r="B88" s="91">
        <f>(SIGN(VLOOKUP(A88,Timer!$A$6:$L$323,6,FALSE))+SIGN(VLOOKUP(A88,Timer!$A$6:$L$323,9,FALSE))+SIGN(VLOOKUP(A88,Timer!$A$6:$L$323,12,FALSE)))*$A$3*2</f>
        <v>0</v>
      </c>
      <c r="C88" s="92">
        <f t="shared" si="3"/>
        <v>0</v>
      </c>
      <c r="D88" s="66">
        <f>C88*$C$3</f>
        <v>0</v>
      </c>
      <c r="E88" s="66">
        <f t="shared" si="4"/>
        <v>0</v>
      </c>
      <c r="F88" s="66">
        <f>E88*$D$3</f>
        <v>0</v>
      </c>
      <c r="G88" s="66">
        <f t="shared" si="5"/>
        <v>0</v>
      </c>
    </row>
    <row r="89" spans="1:7" x14ac:dyDescent="0.3">
      <c r="A89" s="61">
        <v>42870</v>
      </c>
      <c r="B89" s="91">
        <f>(SIGN(VLOOKUP(A89,Timer!$A$6:$L$323,6,FALSE))+SIGN(VLOOKUP(A89,Timer!$A$6:$L$323,9,FALSE))+SIGN(VLOOKUP(A89,Timer!$A$6:$L$323,12,FALSE)))*$A$3*2</f>
        <v>0</v>
      </c>
      <c r="C89" s="92">
        <f t="shared" si="3"/>
        <v>0</v>
      </c>
      <c r="D89" s="66">
        <f>C89*$C$3</f>
        <v>0</v>
      </c>
      <c r="E89" s="66">
        <f t="shared" si="4"/>
        <v>0</v>
      </c>
      <c r="F89" s="66">
        <f>E89*$D$3</f>
        <v>0</v>
      </c>
      <c r="G89" s="66">
        <f t="shared" si="5"/>
        <v>0</v>
      </c>
    </row>
    <row r="90" spans="1:7" x14ac:dyDescent="0.3">
      <c r="A90" s="61">
        <v>42871</v>
      </c>
      <c r="B90" s="91">
        <f>(SIGN(VLOOKUP(A90,Timer!$A$6:$L$323,6,FALSE))+SIGN(VLOOKUP(A90,Timer!$A$6:$L$323,9,FALSE))+SIGN(VLOOKUP(A90,Timer!$A$6:$L$323,12,FALSE)))*$A$3*2</f>
        <v>0</v>
      </c>
      <c r="C90" s="92">
        <f t="shared" si="3"/>
        <v>0</v>
      </c>
      <c r="D90" s="66">
        <f>C90*$C$3</f>
        <v>0</v>
      </c>
      <c r="E90" s="66">
        <f t="shared" si="4"/>
        <v>0</v>
      </c>
      <c r="F90" s="66">
        <f>E90*$D$3</f>
        <v>0</v>
      </c>
      <c r="G90" s="66">
        <f t="shared" si="5"/>
        <v>0</v>
      </c>
    </row>
    <row r="91" spans="1:7" x14ac:dyDescent="0.3">
      <c r="A91" s="61">
        <v>42872</v>
      </c>
      <c r="B91" s="91">
        <f>(SIGN(VLOOKUP(A91,Timer!$A$6:$L$323,6,FALSE))+SIGN(VLOOKUP(A91,Timer!$A$6:$L$323,9,FALSE))+SIGN(VLOOKUP(A91,Timer!$A$6:$L$323,12,FALSE)))*$A$3*2</f>
        <v>0</v>
      </c>
      <c r="C91" s="92">
        <f t="shared" si="3"/>
        <v>0</v>
      </c>
      <c r="D91" s="66">
        <f>C91*$C$3</f>
        <v>0</v>
      </c>
      <c r="E91" s="66">
        <f t="shared" si="4"/>
        <v>0</v>
      </c>
      <c r="F91" s="66">
        <f>E91*$D$3</f>
        <v>0</v>
      </c>
      <c r="G91" s="66">
        <f t="shared" si="5"/>
        <v>0</v>
      </c>
    </row>
    <row r="92" spans="1:7" x14ac:dyDescent="0.3">
      <c r="A92" s="61">
        <v>42873</v>
      </c>
      <c r="B92" s="91">
        <f>(SIGN(VLOOKUP(A92,Timer!$A$6:$L$323,6,FALSE))+SIGN(VLOOKUP(A92,Timer!$A$6:$L$323,9,FALSE))+SIGN(VLOOKUP(A92,Timer!$A$6:$L$323,12,FALSE)))*$A$3*2</f>
        <v>0</v>
      </c>
      <c r="C92" s="92">
        <f t="shared" si="3"/>
        <v>0</v>
      </c>
      <c r="D92" s="66">
        <f>C92*$C$3</f>
        <v>0</v>
      </c>
      <c r="E92" s="66">
        <f t="shared" si="4"/>
        <v>0</v>
      </c>
      <c r="F92" s="66">
        <f>E92*$D$3</f>
        <v>0</v>
      </c>
      <c r="G92" s="66">
        <f t="shared" si="5"/>
        <v>0</v>
      </c>
    </row>
    <row r="93" spans="1:7" x14ac:dyDescent="0.3">
      <c r="A93" s="61">
        <v>42874</v>
      </c>
      <c r="B93" s="91">
        <f>(SIGN(VLOOKUP(A93,Timer!$A$6:$L$323,6,FALSE))+SIGN(VLOOKUP(A93,Timer!$A$6:$L$323,9,FALSE))+SIGN(VLOOKUP(A93,Timer!$A$6:$L$323,12,FALSE)))*$A$3*2</f>
        <v>0</v>
      </c>
      <c r="C93" s="92">
        <f t="shared" si="3"/>
        <v>0</v>
      </c>
      <c r="D93" s="66">
        <f>C93*$C$3</f>
        <v>0</v>
      </c>
      <c r="E93" s="66">
        <f t="shared" si="4"/>
        <v>0</v>
      </c>
      <c r="F93" s="66">
        <f>E93*$D$3</f>
        <v>0</v>
      </c>
      <c r="G93" s="66">
        <f t="shared" si="5"/>
        <v>0</v>
      </c>
    </row>
    <row r="94" spans="1:7" x14ac:dyDescent="0.3">
      <c r="A94" s="61">
        <v>42875</v>
      </c>
      <c r="B94" s="91">
        <f>(SIGN(VLOOKUP(A94,Timer!$A$6:$L$323,6,FALSE))+SIGN(VLOOKUP(A94,Timer!$A$6:$L$323,9,FALSE))+SIGN(VLOOKUP(A94,Timer!$A$6:$L$323,12,FALSE)))*$A$3*2</f>
        <v>0</v>
      </c>
      <c r="C94" s="92">
        <f t="shared" si="3"/>
        <v>0</v>
      </c>
      <c r="D94" s="66">
        <f>C94*$C$3</f>
        <v>0</v>
      </c>
      <c r="E94" s="66">
        <f t="shared" si="4"/>
        <v>0</v>
      </c>
      <c r="F94" s="66">
        <f>E94*$D$3</f>
        <v>0</v>
      </c>
      <c r="G94" s="66">
        <f t="shared" si="5"/>
        <v>0</v>
      </c>
    </row>
    <row r="95" spans="1:7" x14ac:dyDescent="0.3">
      <c r="A95" s="61">
        <v>42876</v>
      </c>
      <c r="B95" s="91">
        <f>(SIGN(VLOOKUP(A95,Timer!$A$6:$L$323,6,FALSE))+SIGN(VLOOKUP(A95,Timer!$A$6:$L$323,9,FALSE))+SIGN(VLOOKUP(A95,Timer!$A$6:$L$323,12,FALSE)))*$A$3*2</f>
        <v>0</v>
      </c>
      <c r="C95" s="92">
        <f t="shared" si="3"/>
        <v>0</v>
      </c>
      <c r="D95" s="66">
        <f>C95*$C$3</f>
        <v>0</v>
      </c>
      <c r="E95" s="66">
        <f t="shared" si="4"/>
        <v>0</v>
      </c>
      <c r="F95" s="66">
        <f>E95*$D$3</f>
        <v>0</v>
      </c>
      <c r="G95" s="66">
        <f t="shared" si="5"/>
        <v>0</v>
      </c>
    </row>
    <row r="96" spans="1:7" x14ac:dyDescent="0.3">
      <c r="A96" s="61">
        <v>42877</v>
      </c>
      <c r="B96" s="91">
        <f>(SIGN(VLOOKUP(A96,Timer!$A$6:$L$323,6,FALSE))+SIGN(VLOOKUP(A96,Timer!$A$6:$L$323,9,FALSE))+SIGN(VLOOKUP(A96,Timer!$A$6:$L$323,12,FALSE)))*$A$3*2</f>
        <v>0</v>
      </c>
      <c r="C96" s="92">
        <f t="shared" si="3"/>
        <v>0</v>
      </c>
      <c r="D96" s="66">
        <f>C96*$C$3</f>
        <v>0</v>
      </c>
      <c r="E96" s="66">
        <f t="shared" si="4"/>
        <v>0</v>
      </c>
      <c r="F96" s="66">
        <f>E96*$D$3</f>
        <v>0</v>
      </c>
      <c r="G96" s="66">
        <f t="shared" si="5"/>
        <v>0</v>
      </c>
    </row>
    <row r="97" spans="1:7" x14ac:dyDescent="0.3">
      <c r="A97" s="61">
        <v>42878</v>
      </c>
      <c r="B97" s="91">
        <f>(SIGN(VLOOKUP(A97,Timer!$A$6:$L$323,6,FALSE))+SIGN(VLOOKUP(A97,Timer!$A$6:$L$323,9,FALSE))+SIGN(VLOOKUP(A97,Timer!$A$6:$L$323,12,FALSE)))*$A$3*2</f>
        <v>0</v>
      </c>
      <c r="C97" s="92">
        <f t="shared" si="3"/>
        <v>0</v>
      </c>
      <c r="D97" s="66">
        <f>C97*$C$3</f>
        <v>0</v>
      </c>
      <c r="E97" s="66">
        <f t="shared" si="4"/>
        <v>0</v>
      </c>
      <c r="F97" s="66">
        <f>E97*$D$3</f>
        <v>0</v>
      </c>
      <c r="G97" s="66">
        <f t="shared" si="5"/>
        <v>0</v>
      </c>
    </row>
    <row r="98" spans="1:7" x14ac:dyDescent="0.3">
      <c r="A98" s="61">
        <v>42879</v>
      </c>
      <c r="B98" s="91">
        <f>(SIGN(VLOOKUP(A98,Timer!$A$6:$L$323,6,FALSE))+SIGN(VLOOKUP(A98,Timer!$A$6:$L$323,9,FALSE))+SIGN(VLOOKUP(A98,Timer!$A$6:$L$323,12,FALSE)))*$A$3*2</f>
        <v>0</v>
      </c>
      <c r="C98" s="92">
        <f t="shared" si="3"/>
        <v>0</v>
      </c>
      <c r="D98" s="66">
        <f>C98*$C$3</f>
        <v>0</v>
      </c>
      <c r="E98" s="66">
        <f t="shared" si="4"/>
        <v>0</v>
      </c>
      <c r="F98" s="66">
        <f>E98*$D$3</f>
        <v>0</v>
      </c>
      <c r="G98" s="66">
        <f t="shared" si="5"/>
        <v>0</v>
      </c>
    </row>
    <row r="99" spans="1:7" x14ac:dyDescent="0.3">
      <c r="A99" s="61">
        <v>42880</v>
      </c>
      <c r="B99" s="91">
        <f>(SIGN(VLOOKUP(A99,Timer!$A$6:$L$323,6,FALSE))+SIGN(VLOOKUP(A99,Timer!$A$6:$L$323,9,FALSE))+SIGN(VLOOKUP(A99,Timer!$A$6:$L$323,12,FALSE)))*$A$3*2</f>
        <v>0</v>
      </c>
      <c r="C99" s="92">
        <f t="shared" si="3"/>
        <v>0</v>
      </c>
      <c r="D99" s="66">
        <f>C99*$C$3</f>
        <v>0</v>
      </c>
      <c r="E99" s="66">
        <f t="shared" si="4"/>
        <v>0</v>
      </c>
      <c r="F99" s="66">
        <f>E99*$D$3</f>
        <v>0</v>
      </c>
      <c r="G99" s="66">
        <f t="shared" si="5"/>
        <v>0</v>
      </c>
    </row>
    <row r="100" spans="1:7" x14ac:dyDescent="0.3">
      <c r="A100" s="61">
        <v>42881</v>
      </c>
      <c r="B100" s="91">
        <f>(SIGN(VLOOKUP(A100,Timer!$A$6:$L$323,6,FALSE))+SIGN(VLOOKUP(A100,Timer!$A$6:$L$323,9,FALSE))+SIGN(VLOOKUP(A100,Timer!$A$6:$L$323,12,FALSE)))*$A$3*2</f>
        <v>0</v>
      </c>
      <c r="C100" s="92">
        <f t="shared" si="3"/>
        <v>0</v>
      </c>
      <c r="D100" s="66">
        <f>C100*$C$3</f>
        <v>0</v>
      </c>
      <c r="E100" s="66">
        <f t="shared" si="4"/>
        <v>0</v>
      </c>
      <c r="F100" s="66">
        <f>E100*$D$3</f>
        <v>0</v>
      </c>
      <c r="G100" s="66">
        <f t="shared" si="5"/>
        <v>0</v>
      </c>
    </row>
    <row r="101" spans="1:7" x14ac:dyDescent="0.3">
      <c r="A101" s="61">
        <v>42882</v>
      </c>
      <c r="B101" s="91">
        <f>(SIGN(VLOOKUP(A101,Timer!$A$6:$L$323,6,FALSE))+SIGN(VLOOKUP(A101,Timer!$A$6:$L$323,9,FALSE))+SIGN(VLOOKUP(A101,Timer!$A$6:$L$323,12,FALSE)))*$A$3*2</f>
        <v>0</v>
      </c>
      <c r="C101" s="92">
        <f t="shared" si="3"/>
        <v>0</v>
      </c>
      <c r="D101" s="66">
        <f>C101*$C$3</f>
        <v>0</v>
      </c>
      <c r="E101" s="66">
        <f t="shared" si="4"/>
        <v>0</v>
      </c>
      <c r="F101" s="66">
        <f>E101*$D$3</f>
        <v>0</v>
      </c>
      <c r="G101" s="66">
        <f t="shared" si="5"/>
        <v>0</v>
      </c>
    </row>
    <row r="102" spans="1:7" x14ac:dyDescent="0.3">
      <c r="A102" s="61">
        <v>42883</v>
      </c>
      <c r="B102" s="91">
        <f>(SIGN(VLOOKUP(A102,Timer!$A$6:$L$323,6,FALSE))+SIGN(VLOOKUP(A102,Timer!$A$6:$L$323,9,FALSE))+SIGN(VLOOKUP(A102,Timer!$A$6:$L$323,12,FALSE)))*$A$3*2</f>
        <v>0</v>
      </c>
      <c r="C102" s="92">
        <f t="shared" si="3"/>
        <v>0</v>
      </c>
      <c r="D102" s="66">
        <f>C102*$C$3</f>
        <v>0</v>
      </c>
      <c r="E102" s="66">
        <f t="shared" si="4"/>
        <v>0</v>
      </c>
      <c r="F102" s="66">
        <f>E102*$D$3</f>
        <v>0</v>
      </c>
      <c r="G102" s="66">
        <f t="shared" si="5"/>
        <v>0</v>
      </c>
    </row>
    <row r="103" spans="1:7" x14ac:dyDescent="0.3">
      <c r="A103" s="61">
        <v>42884</v>
      </c>
      <c r="B103" s="91">
        <f>(SIGN(VLOOKUP(A103,Timer!$A$6:$L$323,6,FALSE))+SIGN(VLOOKUP(A103,Timer!$A$6:$L$323,9,FALSE))+SIGN(VLOOKUP(A103,Timer!$A$6:$L$323,12,FALSE)))*$A$3*2</f>
        <v>0</v>
      </c>
      <c r="C103" s="92">
        <f t="shared" si="3"/>
        <v>0</v>
      </c>
      <c r="D103" s="66">
        <f>C103*$C$3</f>
        <v>0</v>
      </c>
      <c r="E103" s="66">
        <f t="shared" si="4"/>
        <v>0</v>
      </c>
      <c r="F103" s="66">
        <f>E103*$D$3</f>
        <v>0</v>
      </c>
      <c r="G103" s="66">
        <f t="shared" si="5"/>
        <v>0</v>
      </c>
    </row>
    <row r="104" spans="1:7" x14ac:dyDescent="0.3">
      <c r="A104" s="61">
        <v>42885</v>
      </c>
      <c r="B104" s="91">
        <f>(SIGN(VLOOKUP(A104,Timer!$A$6:$L$323,6,FALSE))+SIGN(VLOOKUP(A104,Timer!$A$6:$L$323,9,FALSE))+SIGN(VLOOKUP(A104,Timer!$A$6:$L$323,12,FALSE)))*$A$3*2</f>
        <v>0</v>
      </c>
      <c r="C104" s="92">
        <f t="shared" si="3"/>
        <v>0</v>
      </c>
      <c r="D104" s="66">
        <f>C104*$C$3</f>
        <v>0</v>
      </c>
      <c r="E104" s="66">
        <f t="shared" si="4"/>
        <v>0</v>
      </c>
      <c r="F104" s="66">
        <f>E104*$D$3</f>
        <v>0</v>
      </c>
      <c r="G104" s="66">
        <f t="shared" si="5"/>
        <v>0</v>
      </c>
    </row>
    <row r="105" spans="1:7" x14ac:dyDescent="0.3">
      <c r="A105" s="61">
        <v>42886</v>
      </c>
      <c r="B105" s="91">
        <f>(SIGN(VLOOKUP(A105,Timer!$A$6:$L$323,6,FALSE))+SIGN(VLOOKUP(A105,Timer!$A$6:$L$323,9,FALSE))+SIGN(VLOOKUP(A105,Timer!$A$6:$L$323,12,FALSE)))*$A$3*2</f>
        <v>0</v>
      </c>
      <c r="C105" s="92">
        <f t="shared" si="3"/>
        <v>0</v>
      </c>
      <c r="D105" s="66">
        <f>C105*$C$3</f>
        <v>0</v>
      </c>
      <c r="E105" s="66">
        <f t="shared" si="4"/>
        <v>0</v>
      </c>
      <c r="F105" s="66">
        <f>E105*$D$3</f>
        <v>0</v>
      </c>
      <c r="G105" s="66">
        <f t="shared" si="5"/>
        <v>0</v>
      </c>
    </row>
    <row r="106" spans="1:7" x14ac:dyDescent="0.3">
      <c r="A106" s="61">
        <v>42887</v>
      </c>
      <c r="B106" s="91">
        <f>(SIGN(VLOOKUP(A106,Timer!$A$6:$L$323,6,FALSE))+SIGN(VLOOKUP(A106,Timer!$A$6:$L$323,9,FALSE))+SIGN(VLOOKUP(A106,Timer!$A$6:$L$323,12,FALSE)))*$A$3*2</f>
        <v>0</v>
      </c>
      <c r="C106" s="92">
        <f t="shared" si="3"/>
        <v>0</v>
      </c>
      <c r="D106" s="66">
        <f>C106*$C$3</f>
        <v>0</v>
      </c>
      <c r="E106" s="66">
        <f t="shared" si="4"/>
        <v>0</v>
      </c>
      <c r="F106" s="66">
        <f>E106*$D$3</f>
        <v>0</v>
      </c>
      <c r="G106" s="66">
        <f t="shared" si="5"/>
        <v>0</v>
      </c>
    </row>
    <row r="107" spans="1:7" x14ac:dyDescent="0.3">
      <c r="A107" s="61">
        <v>42888</v>
      </c>
      <c r="B107" s="91">
        <f>(SIGN(VLOOKUP(A107,Timer!$A$6:$L$323,6,FALSE))+SIGN(VLOOKUP(A107,Timer!$A$6:$L$323,9,FALSE))+SIGN(VLOOKUP(A107,Timer!$A$6:$L$323,12,FALSE)))*$A$3*2</f>
        <v>0</v>
      </c>
      <c r="C107" s="92">
        <f t="shared" si="3"/>
        <v>0</v>
      </c>
      <c r="D107" s="66">
        <f>C107*$C$3</f>
        <v>0</v>
      </c>
      <c r="E107" s="66">
        <f t="shared" si="4"/>
        <v>0</v>
      </c>
      <c r="F107" s="66">
        <f>E107*$D$3</f>
        <v>0</v>
      </c>
      <c r="G107" s="66">
        <f t="shared" si="5"/>
        <v>0</v>
      </c>
    </row>
    <row r="108" spans="1:7" x14ac:dyDescent="0.3">
      <c r="A108" s="61">
        <v>42889</v>
      </c>
      <c r="B108" s="91">
        <f>(SIGN(VLOOKUP(A108,Timer!$A$6:$L$323,6,FALSE))+SIGN(VLOOKUP(A108,Timer!$A$6:$L$323,9,FALSE))+SIGN(VLOOKUP(A108,Timer!$A$6:$L$323,12,FALSE)))*$A$3*2</f>
        <v>0</v>
      </c>
      <c r="C108" s="92">
        <f t="shared" si="3"/>
        <v>0</v>
      </c>
      <c r="D108" s="66">
        <f>C108*$C$3</f>
        <v>0</v>
      </c>
      <c r="E108" s="66">
        <f t="shared" si="4"/>
        <v>0</v>
      </c>
      <c r="F108" s="66">
        <f>E108*$D$3</f>
        <v>0</v>
      </c>
      <c r="G108" s="66">
        <f t="shared" si="5"/>
        <v>0</v>
      </c>
    </row>
    <row r="109" spans="1:7" x14ac:dyDescent="0.3">
      <c r="A109" s="61">
        <v>42890</v>
      </c>
      <c r="B109" s="91">
        <f>(SIGN(VLOOKUP(A109,Timer!$A$6:$L$323,6,FALSE))+SIGN(VLOOKUP(A109,Timer!$A$6:$L$323,9,FALSE))+SIGN(VLOOKUP(A109,Timer!$A$6:$L$323,12,FALSE)))*$A$3*2</f>
        <v>0</v>
      </c>
      <c r="C109" s="92">
        <f t="shared" si="3"/>
        <v>0</v>
      </c>
      <c r="D109" s="66">
        <f>C109*$C$3</f>
        <v>0</v>
      </c>
      <c r="E109" s="66">
        <f t="shared" si="4"/>
        <v>0</v>
      </c>
      <c r="F109" s="66">
        <f>E109*$D$3</f>
        <v>0</v>
      </c>
      <c r="G109" s="66">
        <f t="shared" si="5"/>
        <v>0</v>
      </c>
    </row>
    <row r="110" spans="1:7" x14ac:dyDescent="0.3">
      <c r="A110" s="61">
        <v>42891</v>
      </c>
      <c r="B110" s="91">
        <f>(SIGN(VLOOKUP(A110,Timer!$A$6:$L$323,6,FALSE))+SIGN(VLOOKUP(A110,Timer!$A$6:$L$323,9,FALSE))+SIGN(VLOOKUP(A110,Timer!$A$6:$L$323,12,FALSE)))*$A$3*2</f>
        <v>0</v>
      </c>
      <c r="C110" s="92">
        <f t="shared" si="3"/>
        <v>0</v>
      </c>
      <c r="D110" s="66">
        <f>C110*$C$3</f>
        <v>0</v>
      </c>
      <c r="E110" s="66">
        <f t="shared" si="4"/>
        <v>0</v>
      </c>
      <c r="F110" s="66">
        <f>E110*$D$3</f>
        <v>0</v>
      </c>
      <c r="G110" s="66">
        <f t="shared" si="5"/>
        <v>0</v>
      </c>
    </row>
    <row r="111" spans="1:7" x14ac:dyDescent="0.3">
      <c r="A111" s="61">
        <v>42892</v>
      </c>
      <c r="B111" s="91">
        <f>(SIGN(VLOOKUP(A111,Timer!$A$6:$L$323,6,FALSE))+SIGN(VLOOKUP(A111,Timer!$A$6:$L$323,9,FALSE))+SIGN(VLOOKUP(A111,Timer!$A$6:$L$323,12,FALSE)))*$A$3*2</f>
        <v>0</v>
      </c>
      <c r="C111" s="92">
        <f t="shared" si="3"/>
        <v>0</v>
      </c>
      <c r="D111" s="66">
        <f>C111*$C$3</f>
        <v>0</v>
      </c>
      <c r="E111" s="66">
        <f t="shared" si="4"/>
        <v>0</v>
      </c>
      <c r="F111" s="66">
        <f>E111*$D$3</f>
        <v>0</v>
      </c>
      <c r="G111" s="66">
        <f t="shared" si="5"/>
        <v>0</v>
      </c>
    </row>
    <row r="112" spans="1:7" x14ac:dyDescent="0.3">
      <c r="A112" s="61">
        <v>42893</v>
      </c>
      <c r="B112" s="91">
        <f>(SIGN(VLOOKUP(A112,Timer!$A$6:$L$323,6,FALSE))+SIGN(VLOOKUP(A112,Timer!$A$6:$L$323,9,FALSE))+SIGN(VLOOKUP(A112,Timer!$A$6:$L$323,12,FALSE)))*$A$3*2</f>
        <v>0</v>
      </c>
      <c r="C112" s="92">
        <f t="shared" si="3"/>
        <v>0</v>
      </c>
      <c r="D112" s="66">
        <f>C112*$C$3</f>
        <v>0</v>
      </c>
      <c r="E112" s="66">
        <f t="shared" si="4"/>
        <v>0</v>
      </c>
      <c r="F112" s="66">
        <f>E112*$D$3</f>
        <v>0</v>
      </c>
      <c r="G112" s="66">
        <f t="shared" si="5"/>
        <v>0</v>
      </c>
    </row>
    <row r="113" spans="1:7" x14ac:dyDescent="0.3">
      <c r="A113" s="61">
        <v>42894</v>
      </c>
      <c r="B113" s="91">
        <f>(SIGN(VLOOKUP(A113,Timer!$A$6:$L$323,6,FALSE))+SIGN(VLOOKUP(A113,Timer!$A$6:$L$323,9,FALSE))+SIGN(VLOOKUP(A113,Timer!$A$6:$L$323,12,FALSE)))*$A$3*2</f>
        <v>0</v>
      </c>
      <c r="C113" s="92">
        <f t="shared" si="3"/>
        <v>0</v>
      </c>
      <c r="D113" s="66">
        <f>C113*$C$3</f>
        <v>0</v>
      </c>
      <c r="E113" s="66">
        <f t="shared" si="4"/>
        <v>0</v>
      </c>
      <c r="F113" s="66">
        <f>E113*$D$3</f>
        <v>0</v>
      </c>
      <c r="G113" s="66">
        <f t="shared" si="5"/>
        <v>0</v>
      </c>
    </row>
    <row r="114" spans="1:7" x14ac:dyDescent="0.3">
      <c r="A114" s="61">
        <v>42895</v>
      </c>
      <c r="B114" s="91">
        <f>(SIGN(VLOOKUP(A114,Timer!$A$6:$L$323,6,FALSE))+SIGN(VLOOKUP(A114,Timer!$A$6:$L$323,9,FALSE))+SIGN(VLOOKUP(A114,Timer!$A$6:$L$323,12,FALSE)))*$A$3*2</f>
        <v>0</v>
      </c>
      <c r="C114" s="92">
        <f t="shared" si="3"/>
        <v>0</v>
      </c>
      <c r="D114" s="66">
        <f>C114*$C$3</f>
        <v>0</v>
      </c>
      <c r="E114" s="66">
        <f t="shared" si="4"/>
        <v>0</v>
      </c>
      <c r="F114" s="66">
        <f>E114*$D$3</f>
        <v>0</v>
      </c>
      <c r="G114" s="66">
        <f t="shared" si="5"/>
        <v>0</v>
      </c>
    </row>
    <row r="115" spans="1:7" x14ac:dyDescent="0.3">
      <c r="A115" s="61">
        <v>42896</v>
      </c>
      <c r="B115" s="91">
        <f>(SIGN(VLOOKUP(A115,Timer!$A$6:$L$323,6,FALSE))+SIGN(VLOOKUP(A115,Timer!$A$6:$L$323,9,FALSE))+SIGN(VLOOKUP(A115,Timer!$A$6:$L$323,12,FALSE)))*$A$3*2</f>
        <v>0</v>
      </c>
      <c r="C115" s="92">
        <f t="shared" si="3"/>
        <v>0</v>
      </c>
      <c r="D115" s="66">
        <f>C115*$C$3</f>
        <v>0</v>
      </c>
      <c r="E115" s="66">
        <f t="shared" si="4"/>
        <v>0</v>
      </c>
      <c r="F115" s="66">
        <f>E115*$D$3</f>
        <v>0</v>
      </c>
      <c r="G115" s="66">
        <f t="shared" si="5"/>
        <v>0</v>
      </c>
    </row>
    <row r="116" spans="1:7" x14ac:dyDescent="0.3">
      <c r="A116" s="61">
        <v>42897</v>
      </c>
      <c r="B116" s="91">
        <f>(SIGN(VLOOKUP(A116,Timer!$A$6:$L$323,6,FALSE))+SIGN(VLOOKUP(A116,Timer!$A$6:$L$323,9,FALSE))+SIGN(VLOOKUP(A116,Timer!$A$6:$L$323,12,FALSE)))*$A$3*2</f>
        <v>0</v>
      </c>
      <c r="C116" s="92">
        <f t="shared" si="3"/>
        <v>0</v>
      </c>
      <c r="D116" s="66">
        <f>C116*$C$3</f>
        <v>0</v>
      </c>
      <c r="E116" s="66">
        <f t="shared" si="4"/>
        <v>0</v>
      </c>
      <c r="F116" s="66">
        <f>E116*$D$3</f>
        <v>0</v>
      </c>
      <c r="G116" s="66">
        <f t="shared" si="5"/>
        <v>0</v>
      </c>
    </row>
    <row r="117" spans="1:7" x14ac:dyDescent="0.3">
      <c r="A117" s="61">
        <v>42898</v>
      </c>
      <c r="B117" s="91">
        <f>(SIGN(VLOOKUP(A117,Timer!$A$6:$L$323,6,FALSE))+SIGN(VLOOKUP(A117,Timer!$A$6:$L$323,9,FALSE))+SIGN(VLOOKUP(A117,Timer!$A$6:$L$323,12,FALSE)))*$A$3*2</f>
        <v>0</v>
      </c>
      <c r="C117" s="92">
        <f t="shared" si="3"/>
        <v>0</v>
      </c>
      <c r="D117" s="66">
        <f>C117*$C$3</f>
        <v>0</v>
      </c>
      <c r="E117" s="66">
        <f t="shared" si="4"/>
        <v>0</v>
      </c>
      <c r="F117" s="66">
        <f>E117*$D$3</f>
        <v>0</v>
      </c>
      <c r="G117" s="66">
        <f t="shared" si="5"/>
        <v>0</v>
      </c>
    </row>
    <row r="118" spans="1:7" x14ac:dyDescent="0.3">
      <c r="A118" s="61">
        <v>42899</v>
      </c>
      <c r="B118" s="91">
        <f>(SIGN(VLOOKUP(A118,Timer!$A$6:$L$323,6,FALSE))+SIGN(VLOOKUP(A118,Timer!$A$6:$L$323,9,FALSE))+SIGN(VLOOKUP(A118,Timer!$A$6:$L$323,12,FALSE)))*$A$3*2</f>
        <v>0</v>
      </c>
      <c r="C118" s="92">
        <f t="shared" si="3"/>
        <v>0</v>
      </c>
      <c r="D118" s="66">
        <f>C118*$C$3</f>
        <v>0</v>
      </c>
      <c r="E118" s="66">
        <f t="shared" si="4"/>
        <v>0</v>
      </c>
      <c r="F118" s="66">
        <f>E118*$D$3</f>
        <v>0</v>
      </c>
      <c r="G118" s="66">
        <f t="shared" si="5"/>
        <v>0</v>
      </c>
    </row>
    <row r="119" spans="1:7" x14ac:dyDescent="0.3">
      <c r="A119" s="61">
        <v>42900</v>
      </c>
      <c r="B119" s="91">
        <f>(SIGN(VLOOKUP(A119,Timer!$A$6:$L$323,6,FALSE))+SIGN(VLOOKUP(A119,Timer!$A$6:$L$323,9,FALSE))+SIGN(VLOOKUP(A119,Timer!$A$6:$L$323,12,FALSE)))*$A$3*2</f>
        <v>0</v>
      </c>
      <c r="C119" s="92">
        <f t="shared" si="3"/>
        <v>0</v>
      </c>
      <c r="D119" s="66">
        <f>C119*$C$3</f>
        <v>0</v>
      </c>
      <c r="E119" s="66">
        <f t="shared" si="4"/>
        <v>0</v>
      </c>
      <c r="F119" s="66">
        <f>E119*$D$3</f>
        <v>0</v>
      </c>
      <c r="G119" s="66">
        <f t="shared" si="5"/>
        <v>0</v>
      </c>
    </row>
    <row r="120" spans="1:7" x14ac:dyDescent="0.3">
      <c r="A120" s="61">
        <v>42901</v>
      </c>
      <c r="B120" s="91">
        <f>(SIGN(VLOOKUP(A120,Timer!$A$6:$L$323,6,FALSE))+SIGN(VLOOKUP(A120,Timer!$A$6:$L$323,9,FALSE))+SIGN(VLOOKUP(A120,Timer!$A$6:$L$323,12,FALSE)))*$A$3*2</f>
        <v>0</v>
      </c>
      <c r="C120" s="92">
        <f t="shared" si="3"/>
        <v>0</v>
      </c>
      <c r="D120" s="66">
        <f>C120*$C$3</f>
        <v>0</v>
      </c>
      <c r="E120" s="66">
        <f t="shared" si="4"/>
        <v>0</v>
      </c>
      <c r="F120" s="66">
        <f>E120*$D$3</f>
        <v>0</v>
      </c>
      <c r="G120" s="66">
        <f t="shared" si="5"/>
        <v>0</v>
      </c>
    </row>
    <row r="121" spans="1:7" x14ac:dyDescent="0.3">
      <c r="A121" s="61">
        <v>42902</v>
      </c>
      <c r="B121" s="91">
        <f>(SIGN(VLOOKUP(A121,Timer!$A$6:$L$323,6,FALSE))+SIGN(VLOOKUP(A121,Timer!$A$6:$L$323,9,FALSE))+SIGN(VLOOKUP(A121,Timer!$A$6:$L$323,12,FALSE)))*$A$3*2</f>
        <v>0</v>
      </c>
      <c r="C121" s="92">
        <f t="shared" si="3"/>
        <v>0</v>
      </c>
      <c r="D121" s="66">
        <f>C121*$C$3</f>
        <v>0</v>
      </c>
      <c r="E121" s="66">
        <f t="shared" si="4"/>
        <v>0</v>
      </c>
      <c r="F121" s="66">
        <f>E121*$D$3</f>
        <v>0</v>
      </c>
      <c r="G121" s="66">
        <f t="shared" si="5"/>
        <v>0</v>
      </c>
    </row>
    <row r="122" spans="1:7" x14ac:dyDescent="0.3">
      <c r="A122" s="61">
        <v>42903</v>
      </c>
      <c r="B122" s="91">
        <f>(SIGN(VLOOKUP(A122,Timer!$A$6:$L$323,6,FALSE))+SIGN(VLOOKUP(A122,Timer!$A$6:$L$323,9,FALSE))+SIGN(VLOOKUP(A122,Timer!$A$6:$L$323,12,FALSE)))*$A$3*2</f>
        <v>0</v>
      </c>
      <c r="C122" s="92">
        <f t="shared" si="3"/>
        <v>0</v>
      </c>
      <c r="D122" s="66">
        <f>C122*$C$3</f>
        <v>0</v>
      </c>
      <c r="E122" s="66">
        <f t="shared" si="4"/>
        <v>0</v>
      </c>
      <c r="F122" s="66">
        <f>E122*$D$3</f>
        <v>0</v>
      </c>
      <c r="G122" s="66">
        <f t="shared" si="5"/>
        <v>0</v>
      </c>
    </row>
    <row r="123" spans="1:7" x14ac:dyDescent="0.3">
      <c r="A123" s="61">
        <v>42904</v>
      </c>
      <c r="B123" s="91">
        <f>(SIGN(VLOOKUP(A123,Timer!$A$6:$L$323,6,FALSE))+SIGN(VLOOKUP(A123,Timer!$A$6:$L$323,9,FALSE))+SIGN(VLOOKUP(A123,Timer!$A$6:$L$323,12,FALSE)))*$A$3*2</f>
        <v>0</v>
      </c>
      <c r="C123" s="92">
        <f t="shared" si="3"/>
        <v>0</v>
      </c>
      <c r="D123" s="66">
        <f>C123*$C$3</f>
        <v>0</v>
      </c>
      <c r="E123" s="66">
        <f t="shared" si="4"/>
        <v>0</v>
      </c>
      <c r="F123" s="66">
        <f>E123*$D$3</f>
        <v>0</v>
      </c>
      <c r="G123" s="66">
        <f t="shared" si="5"/>
        <v>0</v>
      </c>
    </row>
    <row r="124" spans="1:7" x14ac:dyDescent="0.3">
      <c r="A124" s="61">
        <v>42905</v>
      </c>
      <c r="B124" s="91">
        <f>(SIGN(VLOOKUP(A124,Timer!$A$6:$L$323,6,FALSE))+SIGN(VLOOKUP(A124,Timer!$A$6:$L$323,9,FALSE))+SIGN(VLOOKUP(A124,Timer!$A$6:$L$323,12,FALSE)))*$A$3*2</f>
        <v>0</v>
      </c>
      <c r="C124" s="92">
        <f t="shared" si="3"/>
        <v>0</v>
      </c>
      <c r="D124" s="66">
        <f>C124*$C$3</f>
        <v>0</v>
      </c>
      <c r="E124" s="66">
        <f t="shared" si="4"/>
        <v>0</v>
      </c>
      <c r="F124" s="66">
        <f>E124*$D$3</f>
        <v>0</v>
      </c>
      <c r="G124" s="66">
        <f t="shared" si="5"/>
        <v>0</v>
      </c>
    </row>
    <row r="125" spans="1:7" x14ac:dyDescent="0.3">
      <c r="A125" s="61">
        <v>42906</v>
      </c>
      <c r="B125" s="91">
        <f>(SIGN(VLOOKUP(A125,Timer!$A$6:$L$323,6,FALSE))+SIGN(VLOOKUP(A125,Timer!$A$6:$L$323,9,FALSE))+SIGN(VLOOKUP(A125,Timer!$A$6:$L$323,12,FALSE)))*$A$3*2</f>
        <v>0</v>
      </c>
      <c r="C125" s="92">
        <f t="shared" si="3"/>
        <v>0</v>
      </c>
      <c r="D125" s="66">
        <f>C125*$C$3</f>
        <v>0</v>
      </c>
      <c r="E125" s="66">
        <f t="shared" si="4"/>
        <v>0</v>
      </c>
      <c r="F125" s="66">
        <f>E125*$D$3</f>
        <v>0</v>
      </c>
      <c r="G125" s="66">
        <f t="shared" si="5"/>
        <v>0</v>
      </c>
    </row>
    <row r="126" spans="1:7" x14ac:dyDescent="0.3">
      <c r="A126" s="61">
        <v>42907</v>
      </c>
      <c r="B126" s="91">
        <f>(SIGN(VLOOKUP(A126,Timer!$A$6:$L$323,6,FALSE))+SIGN(VLOOKUP(A126,Timer!$A$6:$L$323,9,FALSE))+SIGN(VLOOKUP(A126,Timer!$A$6:$L$323,12,FALSE)))*$A$3*2</f>
        <v>0</v>
      </c>
      <c r="C126" s="92">
        <f t="shared" si="3"/>
        <v>0</v>
      </c>
      <c r="D126" s="66">
        <f>C126*$C$3</f>
        <v>0</v>
      </c>
      <c r="E126" s="66">
        <f t="shared" si="4"/>
        <v>0</v>
      </c>
      <c r="F126" s="66">
        <f>E126*$D$3</f>
        <v>0</v>
      </c>
      <c r="G126" s="66">
        <f t="shared" si="5"/>
        <v>0</v>
      </c>
    </row>
    <row r="127" spans="1:7" x14ac:dyDescent="0.3">
      <c r="A127" s="61">
        <v>42908</v>
      </c>
      <c r="B127" s="91">
        <f>(SIGN(VLOOKUP(A127,Timer!$A$6:$L$323,6,FALSE))+SIGN(VLOOKUP(A127,Timer!$A$6:$L$323,9,FALSE))+SIGN(VLOOKUP(A127,Timer!$A$6:$L$323,12,FALSE)))*$A$3*2</f>
        <v>0</v>
      </c>
      <c r="C127" s="92">
        <f t="shared" si="3"/>
        <v>0</v>
      </c>
      <c r="D127" s="66">
        <f>C127*$C$3</f>
        <v>0</v>
      </c>
      <c r="E127" s="66">
        <f t="shared" si="4"/>
        <v>0</v>
      </c>
      <c r="F127" s="66">
        <f>E127*$D$3</f>
        <v>0</v>
      </c>
      <c r="G127" s="66">
        <f t="shared" si="5"/>
        <v>0</v>
      </c>
    </row>
    <row r="128" spans="1:7" x14ac:dyDescent="0.3">
      <c r="A128" s="61">
        <v>42909</v>
      </c>
      <c r="B128" s="91">
        <f>(SIGN(VLOOKUP(A128,Timer!$A$6:$L$323,6,FALSE))+SIGN(VLOOKUP(A128,Timer!$A$6:$L$323,9,FALSE))+SIGN(VLOOKUP(A128,Timer!$A$6:$L$323,12,FALSE)))*$A$3*2</f>
        <v>0</v>
      </c>
      <c r="C128" s="92">
        <f t="shared" si="3"/>
        <v>0</v>
      </c>
      <c r="D128" s="66">
        <f>C128*$C$3</f>
        <v>0</v>
      </c>
      <c r="E128" s="66">
        <f t="shared" si="4"/>
        <v>0</v>
      </c>
      <c r="F128" s="66">
        <f>E128*$D$3</f>
        <v>0</v>
      </c>
      <c r="G128" s="66">
        <f t="shared" si="5"/>
        <v>0</v>
      </c>
    </row>
    <row r="129" spans="1:7" x14ac:dyDescent="0.3">
      <c r="A129" s="61">
        <v>42910</v>
      </c>
      <c r="B129" s="91">
        <f>(SIGN(VLOOKUP(A129,Timer!$A$6:$L$323,6,FALSE))+SIGN(VLOOKUP(A129,Timer!$A$6:$L$323,9,FALSE))+SIGN(VLOOKUP(A129,Timer!$A$6:$L$323,12,FALSE)))*$A$3*2</f>
        <v>0</v>
      </c>
      <c r="C129" s="92">
        <f t="shared" si="3"/>
        <v>0</v>
      </c>
      <c r="D129" s="66">
        <f>C129*$C$3</f>
        <v>0</v>
      </c>
      <c r="E129" s="66">
        <f t="shared" si="4"/>
        <v>0</v>
      </c>
      <c r="F129" s="66">
        <f>E129*$D$3</f>
        <v>0</v>
      </c>
      <c r="G129" s="66">
        <f t="shared" si="5"/>
        <v>0</v>
      </c>
    </row>
    <row r="130" spans="1:7" x14ac:dyDescent="0.3">
      <c r="A130" s="61">
        <v>42911</v>
      </c>
      <c r="B130" s="91">
        <f>(SIGN(VLOOKUP(A130,Timer!$A$6:$L$323,6,FALSE))+SIGN(VLOOKUP(A130,Timer!$A$6:$L$323,9,FALSE))+SIGN(VLOOKUP(A130,Timer!$A$6:$L$323,12,FALSE)))*$A$3*2</f>
        <v>0</v>
      </c>
      <c r="C130" s="92">
        <f t="shared" si="3"/>
        <v>0</v>
      </c>
      <c r="D130" s="66">
        <f>C130*$C$3</f>
        <v>0</v>
      </c>
      <c r="E130" s="66">
        <f t="shared" si="4"/>
        <v>0</v>
      </c>
      <c r="F130" s="66">
        <f>E130*$D$3</f>
        <v>0</v>
      </c>
      <c r="G130" s="66">
        <f t="shared" si="5"/>
        <v>0</v>
      </c>
    </row>
    <row r="131" spans="1:7" x14ac:dyDescent="0.3">
      <c r="A131" s="61">
        <v>42912</v>
      </c>
      <c r="B131" s="91">
        <f>(SIGN(VLOOKUP(A131,Timer!$A$6:$L$323,6,FALSE))+SIGN(VLOOKUP(A131,Timer!$A$6:$L$323,9,FALSE))+SIGN(VLOOKUP(A131,Timer!$A$6:$L$323,12,FALSE)))*$A$3*2</f>
        <v>0</v>
      </c>
      <c r="C131" s="92">
        <f t="shared" si="3"/>
        <v>0</v>
      </c>
      <c r="D131" s="66">
        <f>C131*$C$3</f>
        <v>0</v>
      </c>
      <c r="E131" s="66">
        <f t="shared" si="4"/>
        <v>0</v>
      </c>
      <c r="F131" s="66">
        <f>E131*$D$3</f>
        <v>0</v>
      </c>
      <c r="G131" s="66">
        <f t="shared" si="5"/>
        <v>0</v>
      </c>
    </row>
    <row r="132" spans="1:7" x14ac:dyDescent="0.3">
      <c r="A132" s="61">
        <v>42913</v>
      </c>
      <c r="B132" s="91">
        <f>(SIGN(VLOOKUP(A132,Timer!$A$6:$L$323,6,FALSE))+SIGN(VLOOKUP(A132,Timer!$A$6:$L$323,9,FALSE))+SIGN(VLOOKUP(A132,Timer!$A$6:$L$323,12,FALSE)))*$A$3*2</f>
        <v>0</v>
      </c>
      <c r="C132" s="92">
        <f t="shared" si="3"/>
        <v>0</v>
      </c>
      <c r="D132" s="66">
        <f>C132*$C$3</f>
        <v>0</v>
      </c>
      <c r="E132" s="66">
        <f t="shared" si="4"/>
        <v>0</v>
      </c>
      <c r="F132" s="66">
        <f>E132*$D$3</f>
        <v>0</v>
      </c>
      <c r="G132" s="66">
        <f t="shared" si="5"/>
        <v>0</v>
      </c>
    </row>
    <row r="133" spans="1:7" x14ac:dyDescent="0.3">
      <c r="A133" s="61">
        <v>42914</v>
      </c>
      <c r="B133" s="91">
        <f>(SIGN(VLOOKUP(A133,Timer!$A$6:$L$323,6,FALSE))+SIGN(VLOOKUP(A133,Timer!$A$6:$L$323,9,FALSE))+SIGN(VLOOKUP(A133,Timer!$A$6:$L$323,12,FALSE)))*$A$3*2</f>
        <v>0</v>
      </c>
      <c r="C133" s="92">
        <f t="shared" si="3"/>
        <v>0</v>
      </c>
      <c r="D133" s="66">
        <f>C133*$C$3</f>
        <v>0</v>
      </c>
      <c r="E133" s="66">
        <f t="shared" si="4"/>
        <v>0</v>
      </c>
      <c r="F133" s="66">
        <f>E133*$D$3</f>
        <v>0</v>
      </c>
      <c r="G133" s="66">
        <f t="shared" si="5"/>
        <v>0</v>
      </c>
    </row>
    <row r="134" spans="1:7" x14ac:dyDescent="0.3">
      <c r="A134" s="61">
        <v>42915</v>
      </c>
      <c r="B134" s="91">
        <f>(SIGN(VLOOKUP(A134,Timer!$A$6:$L$323,6,FALSE))+SIGN(VLOOKUP(A134,Timer!$A$6:$L$323,9,FALSE))+SIGN(VLOOKUP(A134,Timer!$A$6:$L$323,12,FALSE)))*$A$3*2</f>
        <v>0</v>
      </c>
      <c r="C134" s="92">
        <f t="shared" si="3"/>
        <v>0</v>
      </c>
      <c r="D134" s="66">
        <f>C134*$C$3</f>
        <v>0</v>
      </c>
      <c r="E134" s="66">
        <f t="shared" si="4"/>
        <v>0</v>
      </c>
      <c r="F134" s="66">
        <f>E134*$D$3</f>
        <v>0</v>
      </c>
      <c r="G134" s="66">
        <f t="shared" si="5"/>
        <v>0</v>
      </c>
    </row>
    <row r="135" spans="1:7" x14ac:dyDescent="0.3">
      <c r="A135" s="61">
        <v>42916</v>
      </c>
      <c r="B135" s="91">
        <f>(SIGN(VLOOKUP(A135,Timer!$A$6:$L$323,6,FALSE))+SIGN(VLOOKUP(A135,Timer!$A$6:$L$323,9,FALSE))+SIGN(VLOOKUP(A135,Timer!$A$6:$L$323,12,FALSE)))*$A$3*2</f>
        <v>0</v>
      </c>
      <c r="C135" s="92">
        <f t="shared" ref="C135:C198" si="6">MIN(MAX(B135-24,0),120-24)</f>
        <v>0</v>
      </c>
      <c r="D135" s="66">
        <f>C135*$C$3</f>
        <v>0</v>
      </c>
      <c r="E135" s="66">
        <f t="shared" ref="E135:E198" si="7">MAX(B135-C135-24,0)</f>
        <v>0</v>
      </c>
      <c r="F135" s="66">
        <f>E135*$D$3</f>
        <v>0</v>
      </c>
      <c r="G135" s="66">
        <f t="shared" ref="G135:G198" si="8">D135+F135</f>
        <v>0</v>
      </c>
    </row>
    <row r="136" spans="1:7" x14ac:dyDescent="0.3">
      <c r="A136" s="61">
        <v>42917</v>
      </c>
      <c r="B136" s="91">
        <f>(SIGN(VLOOKUP(A136,Timer!$A$6:$L$323,6,FALSE))+SIGN(VLOOKUP(A136,Timer!$A$6:$L$323,9,FALSE))+SIGN(VLOOKUP(A136,Timer!$A$6:$L$323,12,FALSE)))*$A$3*2</f>
        <v>0</v>
      </c>
      <c r="C136" s="92">
        <f t="shared" si="6"/>
        <v>0</v>
      </c>
      <c r="D136" s="66">
        <f>C136*$C$3</f>
        <v>0</v>
      </c>
      <c r="E136" s="66">
        <f t="shared" si="7"/>
        <v>0</v>
      </c>
      <c r="F136" s="66">
        <f>E136*$D$3</f>
        <v>0</v>
      </c>
      <c r="G136" s="66">
        <f t="shared" si="8"/>
        <v>0</v>
      </c>
    </row>
    <row r="137" spans="1:7" x14ac:dyDescent="0.3">
      <c r="A137" s="61">
        <v>42918</v>
      </c>
      <c r="B137" s="91">
        <f>(SIGN(VLOOKUP(A137,Timer!$A$6:$L$323,6,FALSE))+SIGN(VLOOKUP(A137,Timer!$A$6:$L$323,9,FALSE))+SIGN(VLOOKUP(A137,Timer!$A$6:$L$323,12,FALSE)))*$A$3*2</f>
        <v>0</v>
      </c>
      <c r="C137" s="92">
        <f t="shared" si="6"/>
        <v>0</v>
      </c>
      <c r="D137" s="66">
        <f>C137*$C$3</f>
        <v>0</v>
      </c>
      <c r="E137" s="66">
        <f t="shared" si="7"/>
        <v>0</v>
      </c>
      <c r="F137" s="66">
        <f>E137*$D$3</f>
        <v>0</v>
      </c>
      <c r="G137" s="66">
        <f t="shared" si="8"/>
        <v>0</v>
      </c>
    </row>
    <row r="138" spans="1:7" x14ac:dyDescent="0.3">
      <c r="A138" s="61">
        <v>42919</v>
      </c>
      <c r="B138" s="91">
        <f>(SIGN(VLOOKUP(A138,Timer!$A$6:$L$323,6,FALSE))+SIGN(VLOOKUP(A138,Timer!$A$6:$L$323,9,FALSE))+SIGN(VLOOKUP(A138,Timer!$A$6:$L$323,12,FALSE)))*$A$3*2</f>
        <v>0</v>
      </c>
      <c r="C138" s="92">
        <f t="shared" si="6"/>
        <v>0</v>
      </c>
      <c r="D138" s="66">
        <f>C138*$C$3</f>
        <v>0</v>
      </c>
      <c r="E138" s="66">
        <f t="shared" si="7"/>
        <v>0</v>
      </c>
      <c r="F138" s="66">
        <f>E138*$D$3</f>
        <v>0</v>
      </c>
      <c r="G138" s="66">
        <f t="shared" si="8"/>
        <v>0</v>
      </c>
    </row>
    <row r="139" spans="1:7" x14ac:dyDescent="0.3">
      <c r="A139" s="61">
        <v>42920</v>
      </c>
      <c r="B139" s="91">
        <f>(SIGN(VLOOKUP(A139,Timer!$A$6:$L$323,6,FALSE))+SIGN(VLOOKUP(A139,Timer!$A$6:$L$323,9,FALSE))+SIGN(VLOOKUP(A139,Timer!$A$6:$L$323,12,FALSE)))*$A$3*2</f>
        <v>0</v>
      </c>
      <c r="C139" s="92">
        <f t="shared" si="6"/>
        <v>0</v>
      </c>
      <c r="D139" s="66">
        <f>C139*$C$3</f>
        <v>0</v>
      </c>
      <c r="E139" s="66">
        <f t="shared" si="7"/>
        <v>0</v>
      </c>
      <c r="F139" s="66">
        <f>E139*$D$3</f>
        <v>0</v>
      </c>
      <c r="G139" s="66">
        <f t="shared" si="8"/>
        <v>0</v>
      </c>
    </row>
    <row r="140" spans="1:7" x14ac:dyDescent="0.3">
      <c r="A140" s="61">
        <v>42921</v>
      </c>
      <c r="B140" s="91">
        <f>(SIGN(VLOOKUP(A140,Timer!$A$6:$L$323,6,FALSE))+SIGN(VLOOKUP(A140,Timer!$A$6:$L$323,9,FALSE))+SIGN(VLOOKUP(A140,Timer!$A$6:$L$323,12,FALSE)))*$A$3*2</f>
        <v>0</v>
      </c>
      <c r="C140" s="92">
        <f t="shared" si="6"/>
        <v>0</v>
      </c>
      <c r="D140" s="66">
        <f>C140*$C$3</f>
        <v>0</v>
      </c>
      <c r="E140" s="66">
        <f t="shared" si="7"/>
        <v>0</v>
      </c>
      <c r="F140" s="66">
        <f>E140*$D$3</f>
        <v>0</v>
      </c>
      <c r="G140" s="66">
        <f t="shared" si="8"/>
        <v>0</v>
      </c>
    </row>
    <row r="141" spans="1:7" x14ac:dyDescent="0.3">
      <c r="A141" s="61">
        <v>42922</v>
      </c>
      <c r="B141" s="91">
        <f>(SIGN(VLOOKUP(A141,Timer!$A$6:$L$323,6,FALSE))+SIGN(VLOOKUP(A141,Timer!$A$6:$L$323,9,FALSE))+SIGN(VLOOKUP(A141,Timer!$A$6:$L$323,12,FALSE)))*$A$3*2</f>
        <v>0</v>
      </c>
      <c r="C141" s="92">
        <f t="shared" si="6"/>
        <v>0</v>
      </c>
      <c r="D141" s="66">
        <f>C141*$C$3</f>
        <v>0</v>
      </c>
      <c r="E141" s="66">
        <f t="shared" si="7"/>
        <v>0</v>
      </c>
      <c r="F141" s="66">
        <f>E141*$D$3</f>
        <v>0</v>
      </c>
      <c r="G141" s="66">
        <f t="shared" si="8"/>
        <v>0</v>
      </c>
    </row>
    <row r="142" spans="1:7" x14ac:dyDescent="0.3">
      <c r="A142" s="61">
        <v>42923</v>
      </c>
      <c r="B142" s="91">
        <f>(SIGN(VLOOKUP(A142,Timer!$A$6:$L$323,6,FALSE))+SIGN(VLOOKUP(A142,Timer!$A$6:$L$323,9,FALSE))+SIGN(VLOOKUP(A142,Timer!$A$6:$L$323,12,FALSE)))*$A$3*2</f>
        <v>0</v>
      </c>
      <c r="C142" s="92">
        <f t="shared" si="6"/>
        <v>0</v>
      </c>
      <c r="D142" s="66">
        <f>C142*$C$3</f>
        <v>0</v>
      </c>
      <c r="E142" s="66">
        <f t="shared" si="7"/>
        <v>0</v>
      </c>
      <c r="F142" s="66">
        <f>E142*$D$3</f>
        <v>0</v>
      </c>
      <c r="G142" s="66">
        <f t="shared" si="8"/>
        <v>0</v>
      </c>
    </row>
    <row r="143" spans="1:7" x14ac:dyDescent="0.3">
      <c r="A143" s="61">
        <v>42924</v>
      </c>
      <c r="B143" s="91">
        <f>(SIGN(VLOOKUP(A143,Timer!$A$6:$L$323,6,FALSE))+SIGN(VLOOKUP(A143,Timer!$A$6:$L$323,9,FALSE))+SIGN(VLOOKUP(A143,Timer!$A$6:$L$323,12,FALSE)))*$A$3*2</f>
        <v>0</v>
      </c>
      <c r="C143" s="92">
        <f t="shared" si="6"/>
        <v>0</v>
      </c>
      <c r="D143" s="66">
        <f>C143*$C$3</f>
        <v>0</v>
      </c>
      <c r="E143" s="66">
        <f t="shared" si="7"/>
        <v>0</v>
      </c>
      <c r="F143" s="66">
        <f>E143*$D$3</f>
        <v>0</v>
      </c>
      <c r="G143" s="66">
        <f t="shared" si="8"/>
        <v>0</v>
      </c>
    </row>
    <row r="144" spans="1:7" x14ac:dyDescent="0.3">
      <c r="A144" s="61">
        <v>42925</v>
      </c>
      <c r="B144" s="91">
        <f>(SIGN(VLOOKUP(A144,Timer!$A$6:$L$323,6,FALSE))+SIGN(VLOOKUP(A144,Timer!$A$6:$L$323,9,FALSE))+SIGN(VLOOKUP(A144,Timer!$A$6:$L$323,12,FALSE)))*$A$3*2</f>
        <v>0</v>
      </c>
      <c r="C144" s="92">
        <f t="shared" si="6"/>
        <v>0</v>
      </c>
      <c r="D144" s="66">
        <f>C144*$C$3</f>
        <v>0</v>
      </c>
      <c r="E144" s="66">
        <f t="shared" si="7"/>
        <v>0</v>
      </c>
      <c r="F144" s="66">
        <f>E144*$D$3</f>
        <v>0</v>
      </c>
      <c r="G144" s="66">
        <f t="shared" si="8"/>
        <v>0</v>
      </c>
    </row>
    <row r="145" spans="1:7" x14ac:dyDescent="0.3">
      <c r="A145" s="61">
        <v>42926</v>
      </c>
      <c r="B145" s="91">
        <f>(SIGN(VLOOKUP(A145,Timer!$A$6:$L$323,6,FALSE))+SIGN(VLOOKUP(A145,Timer!$A$6:$L$323,9,FALSE))+SIGN(VLOOKUP(A145,Timer!$A$6:$L$323,12,FALSE)))*$A$3*2</f>
        <v>0</v>
      </c>
      <c r="C145" s="92">
        <f t="shared" si="6"/>
        <v>0</v>
      </c>
      <c r="D145" s="66">
        <f>C145*$C$3</f>
        <v>0</v>
      </c>
      <c r="E145" s="66">
        <f t="shared" si="7"/>
        <v>0</v>
      </c>
      <c r="F145" s="66">
        <f>E145*$D$3</f>
        <v>0</v>
      </c>
      <c r="G145" s="66">
        <f t="shared" si="8"/>
        <v>0</v>
      </c>
    </row>
    <row r="146" spans="1:7" x14ac:dyDescent="0.3">
      <c r="A146" s="61">
        <v>42927</v>
      </c>
      <c r="B146" s="91">
        <f>(SIGN(VLOOKUP(A146,Timer!$A$6:$L$323,6,FALSE))+SIGN(VLOOKUP(A146,Timer!$A$6:$L$323,9,FALSE))+SIGN(VLOOKUP(A146,Timer!$A$6:$L$323,12,FALSE)))*$A$3*2</f>
        <v>0</v>
      </c>
      <c r="C146" s="92">
        <f t="shared" si="6"/>
        <v>0</v>
      </c>
      <c r="D146" s="66">
        <f>C146*$C$3</f>
        <v>0</v>
      </c>
      <c r="E146" s="66">
        <f t="shared" si="7"/>
        <v>0</v>
      </c>
      <c r="F146" s="66">
        <f>E146*$D$3</f>
        <v>0</v>
      </c>
      <c r="G146" s="66">
        <f t="shared" si="8"/>
        <v>0</v>
      </c>
    </row>
    <row r="147" spans="1:7" x14ac:dyDescent="0.3">
      <c r="A147" s="61">
        <v>42928</v>
      </c>
      <c r="B147" s="91">
        <f>(SIGN(VLOOKUP(A147,Timer!$A$6:$L$323,6,FALSE))+SIGN(VLOOKUP(A147,Timer!$A$6:$L$323,9,FALSE))+SIGN(VLOOKUP(A147,Timer!$A$6:$L$323,12,FALSE)))*$A$3*2</f>
        <v>0</v>
      </c>
      <c r="C147" s="92">
        <f t="shared" si="6"/>
        <v>0</v>
      </c>
      <c r="D147" s="66">
        <f>C147*$C$3</f>
        <v>0</v>
      </c>
      <c r="E147" s="66">
        <f t="shared" si="7"/>
        <v>0</v>
      </c>
      <c r="F147" s="66">
        <f>E147*$D$3</f>
        <v>0</v>
      </c>
      <c r="G147" s="66">
        <f t="shared" si="8"/>
        <v>0</v>
      </c>
    </row>
    <row r="148" spans="1:7" x14ac:dyDescent="0.3">
      <c r="A148" s="61">
        <v>42929</v>
      </c>
      <c r="B148" s="91">
        <f>(SIGN(VLOOKUP(A148,Timer!$A$6:$L$323,6,FALSE))+SIGN(VLOOKUP(A148,Timer!$A$6:$L$323,9,FALSE))+SIGN(VLOOKUP(A148,Timer!$A$6:$L$323,12,FALSE)))*$A$3*2</f>
        <v>0</v>
      </c>
      <c r="C148" s="92">
        <f t="shared" si="6"/>
        <v>0</v>
      </c>
      <c r="D148" s="66">
        <f>C148*$C$3</f>
        <v>0</v>
      </c>
      <c r="E148" s="66">
        <f t="shared" si="7"/>
        <v>0</v>
      </c>
      <c r="F148" s="66">
        <f>E148*$D$3</f>
        <v>0</v>
      </c>
      <c r="G148" s="66">
        <f t="shared" si="8"/>
        <v>0</v>
      </c>
    </row>
    <row r="149" spans="1:7" x14ac:dyDescent="0.3">
      <c r="A149" s="61">
        <v>42930</v>
      </c>
      <c r="B149" s="91">
        <f>(SIGN(VLOOKUP(A149,Timer!$A$6:$L$323,6,FALSE))+SIGN(VLOOKUP(A149,Timer!$A$6:$L$323,9,FALSE))+SIGN(VLOOKUP(A149,Timer!$A$6:$L$323,12,FALSE)))*$A$3*2</f>
        <v>0</v>
      </c>
      <c r="C149" s="92">
        <f t="shared" si="6"/>
        <v>0</v>
      </c>
      <c r="D149" s="66">
        <f>C149*$C$3</f>
        <v>0</v>
      </c>
      <c r="E149" s="66">
        <f t="shared" si="7"/>
        <v>0</v>
      </c>
      <c r="F149" s="66">
        <f>E149*$D$3</f>
        <v>0</v>
      </c>
      <c r="G149" s="66">
        <f t="shared" si="8"/>
        <v>0</v>
      </c>
    </row>
    <row r="150" spans="1:7" x14ac:dyDescent="0.3">
      <c r="A150" s="61">
        <v>42931</v>
      </c>
      <c r="B150" s="91">
        <f>(SIGN(VLOOKUP(A150,Timer!$A$6:$L$323,6,FALSE))+SIGN(VLOOKUP(A150,Timer!$A$6:$L$323,9,FALSE))+SIGN(VLOOKUP(A150,Timer!$A$6:$L$323,12,FALSE)))*$A$3*2</f>
        <v>0</v>
      </c>
      <c r="C150" s="92">
        <f t="shared" si="6"/>
        <v>0</v>
      </c>
      <c r="D150" s="66">
        <f>C150*$C$3</f>
        <v>0</v>
      </c>
      <c r="E150" s="66">
        <f t="shared" si="7"/>
        <v>0</v>
      </c>
      <c r="F150" s="66">
        <f>E150*$D$3</f>
        <v>0</v>
      </c>
      <c r="G150" s="66">
        <f t="shared" si="8"/>
        <v>0</v>
      </c>
    </row>
    <row r="151" spans="1:7" x14ac:dyDescent="0.3">
      <c r="A151" s="61">
        <v>42932</v>
      </c>
      <c r="B151" s="91">
        <f>(SIGN(VLOOKUP(A151,Timer!$A$6:$L$323,6,FALSE))+SIGN(VLOOKUP(A151,Timer!$A$6:$L$323,9,FALSE))+SIGN(VLOOKUP(A151,Timer!$A$6:$L$323,12,FALSE)))*$A$3*2</f>
        <v>0</v>
      </c>
      <c r="C151" s="92">
        <f t="shared" si="6"/>
        <v>0</v>
      </c>
      <c r="D151" s="66">
        <f>C151*$C$3</f>
        <v>0</v>
      </c>
      <c r="E151" s="66">
        <f t="shared" si="7"/>
        <v>0</v>
      </c>
      <c r="F151" s="66">
        <f>E151*$D$3</f>
        <v>0</v>
      </c>
      <c r="G151" s="66">
        <f t="shared" si="8"/>
        <v>0</v>
      </c>
    </row>
    <row r="152" spans="1:7" x14ac:dyDescent="0.3">
      <c r="A152" s="61">
        <v>42933</v>
      </c>
      <c r="B152" s="91">
        <f>(SIGN(VLOOKUP(A152,Timer!$A$6:$L$323,6,FALSE))+SIGN(VLOOKUP(A152,Timer!$A$6:$L$323,9,FALSE))+SIGN(VLOOKUP(A152,Timer!$A$6:$L$323,12,FALSE)))*$A$3*2</f>
        <v>0</v>
      </c>
      <c r="C152" s="92">
        <f t="shared" si="6"/>
        <v>0</v>
      </c>
      <c r="D152" s="66">
        <f>C152*$C$3</f>
        <v>0</v>
      </c>
      <c r="E152" s="66">
        <f t="shared" si="7"/>
        <v>0</v>
      </c>
      <c r="F152" s="66">
        <f>E152*$D$3</f>
        <v>0</v>
      </c>
      <c r="G152" s="66">
        <f t="shared" si="8"/>
        <v>0</v>
      </c>
    </row>
    <row r="153" spans="1:7" x14ac:dyDescent="0.3">
      <c r="A153" s="61">
        <v>42934</v>
      </c>
      <c r="B153" s="91">
        <f>(SIGN(VLOOKUP(A153,Timer!$A$6:$L$323,6,FALSE))+SIGN(VLOOKUP(A153,Timer!$A$6:$L$323,9,FALSE))+SIGN(VLOOKUP(A153,Timer!$A$6:$L$323,12,FALSE)))*$A$3*2</f>
        <v>0</v>
      </c>
      <c r="C153" s="92">
        <f t="shared" si="6"/>
        <v>0</v>
      </c>
      <c r="D153" s="66">
        <f>C153*$C$3</f>
        <v>0</v>
      </c>
      <c r="E153" s="66">
        <f t="shared" si="7"/>
        <v>0</v>
      </c>
      <c r="F153" s="66">
        <f>E153*$D$3</f>
        <v>0</v>
      </c>
      <c r="G153" s="66">
        <f t="shared" si="8"/>
        <v>0</v>
      </c>
    </row>
    <row r="154" spans="1:7" x14ac:dyDescent="0.3">
      <c r="A154" s="61">
        <v>42935</v>
      </c>
      <c r="B154" s="91">
        <f>(SIGN(VLOOKUP(A154,Timer!$A$6:$L$323,6,FALSE))+SIGN(VLOOKUP(A154,Timer!$A$6:$L$323,9,FALSE))+SIGN(VLOOKUP(A154,Timer!$A$6:$L$323,12,FALSE)))*$A$3*2</f>
        <v>0</v>
      </c>
      <c r="C154" s="92">
        <f t="shared" si="6"/>
        <v>0</v>
      </c>
      <c r="D154" s="66">
        <f>C154*$C$3</f>
        <v>0</v>
      </c>
      <c r="E154" s="66">
        <f t="shared" si="7"/>
        <v>0</v>
      </c>
      <c r="F154" s="66">
        <f>E154*$D$3</f>
        <v>0</v>
      </c>
      <c r="G154" s="66">
        <f t="shared" si="8"/>
        <v>0</v>
      </c>
    </row>
    <row r="155" spans="1:7" x14ac:dyDescent="0.3">
      <c r="A155" s="61">
        <v>42936</v>
      </c>
      <c r="B155" s="91">
        <f>(SIGN(VLOOKUP(A155,Timer!$A$6:$L$323,6,FALSE))+SIGN(VLOOKUP(A155,Timer!$A$6:$L$323,9,FALSE))+SIGN(VLOOKUP(A155,Timer!$A$6:$L$323,12,FALSE)))*$A$3*2</f>
        <v>0</v>
      </c>
      <c r="C155" s="92">
        <f t="shared" si="6"/>
        <v>0</v>
      </c>
      <c r="D155" s="66">
        <f>C155*$C$3</f>
        <v>0</v>
      </c>
      <c r="E155" s="66">
        <f t="shared" si="7"/>
        <v>0</v>
      </c>
      <c r="F155" s="66">
        <f>E155*$D$3</f>
        <v>0</v>
      </c>
      <c r="G155" s="66">
        <f t="shared" si="8"/>
        <v>0</v>
      </c>
    </row>
    <row r="156" spans="1:7" x14ac:dyDescent="0.3">
      <c r="A156" s="61">
        <v>42937</v>
      </c>
      <c r="B156" s="91">
        <f>(SIGN(VLOOKUP(A156,Timer!$A$6:$L$323,6,FALSE))+SIGN(VLOOKUP(A156,Timer!$A$6:$L$323,9,FALSE))+SIGN(VLOOKUP(A156,Timer!$A$6:$L$323,12,FALSE)))*$A$3*2</f>
        <v>0</v>
      </c>
      <c r="C156" s="92">
        <f t="shared" si="6"/>
        <v>0</v>
      </c>
      <c r="D156" s="66">
        <f>C156*$C$3</f>
        <v>0</v>
      </c>
      <c r="E156" s="66">
        <f t="shared" si="7"/>
        <v>0</v>
      </c>
      <c r="F156" s="66">
        <f>E156*$D$3</f>
        <v>0</v>
      </c>
      <c r="G156" s="66">
        <f t="shared" si="8"/>
        <v>0</v>
      </c>
    </row>
    <row r="157" spans="1:7" x14ac:dyDescent="0.3">
      <c r="A157" s="61">
        <v>42938</v>
      </c>
      <c r="B157" s="91">
        <f>(SIGN(VLOOKUP(A157,Timer!$A$6:$L$323,6,FALSE))+SIGN(VLOOKUP(A157,Timer!$A$6:$L$323,9,FALSE))+SIGN(VLOOKUP(A157,Timer!$A$6:$L$323,12,FALSE)))*$A$3*2</f>
        <v>0</v>
      </c>
      <c r="C157" s="92">
        <f t="shared" si="6"/>
        <v>0</v>
      </c>
      <c r="D157" s="66">
        <f>C157*$C$3</f>
        <v>0</v>
      </c>
      <c r="E157" s="66">
        <f t="shared" si="7"/>
        <v>0</v>
      </c>
      <c r="F157" s="66">
        <f>E157*$D$3</f>
        <v>0</v>
      </c>
      <c r="G157" s="66">
        <f t="shared" si="8"/>
        <v>0</v>
      </c>
    </row>
    <row r="158" spans="1:7" x14ac:dyDescent="0.3">
      <c r="A158" s="61">
        <v>42939</v>
      </c>
      <c r="B158" s="91">
        <f>(SIGN(VLOOKUP(A158,Timer!$A$6:$L$323,6,FALSE))+SIGN(VLOOKUP(A158,Timer!$A$6:$L$323,9,FALSE))+SIGN(VLOOKUP(A158,Timer!$A$6:$L$323,12,FALSE)))*$A$3*2</f>
        <v>0</v>
      </c>
      <c r="C158" s="92">
        <f t="shared" si="6"/>
        <v>0</v>
      </c>
      <c r="D158" s="66">
        <f>C158*$C$3</f>
        <v>0</v>
      </c>
      <c r="E158" s="66">
        <f t="shared" si="7"/>
        <v>0</v>
      </c>
      <c r="F158" s="66">
        <f>E158*$D$3</f>
        <v>0</v>
      </c>
      <c r="G158" s="66">
        <f t="shared" si="8"/>
        <v>0</v>
      </c>
    </row>
    <row r="159" spans="1:7" x14ac:dyDescent="0.3">
      <c r="A159" s="61">
        <v>42940</v>
      </c>
      <c r="B159" s="91">
        <f>(SIGN(VLOOKUP(A159,Timer!$A$6:$L$323,6,FALSE))+SIGN(VLOOKUP(A159,Timer!$A$6:$L$323,9,FALSE))+SIGN(VLOOKUP(A159,Timer!$A$6:$L$323,12,FALSE)))*$A$3*2</f>
        <v>0</v>
      </c>
      <c r="C159" s="92">
        <f t="shared" si="6"/>
        <v>0</v>
      </c>
      <c r="D159" s="66">
        <f>C159*$C$3</f>
        <v>0</v>
      </c>
      <c r="E159" s="66">
        <f t="shared" si="7"/>
        <v>0</v>
      </c>
      <c r="F159" s="66">
        <f>E159*$D$3</f>
        <v>0</v>
      </c>
      <c r="G159" s="66">
        <f t="shared" si="8"/>
        <v>0</v>
      </c>
    </row>
    <row r="160" spans="1:7" x14ac:dyDescent="0.3">
      <c r="A160" s="61">
        <v>42941</v>
      </c>
      <c r="B160" s="91">
        <f>(SIGN(VLOOKUP(A160,Timer!$A$6:$L$323,6,FALSE))+SIGN(VLOOKUP(A160,Timer!$A$6:$L$323,9,FALSE))+SIGN(VLOOKUP(A160,Timer!$A$6:$L$323,12,FALSE)))*$A$3*2</f>
        <v>0</v>
      </c>
      <c r="C160" s="92">
        <f t="shared" si="6"/>
        <v>0</v>
      </c>
      <c r="D160" s="66">
        <f>C160*$C$3</f>
        <v>0</v>
      </c>
      <c r="E160" s="66">
        <f t="shared" si="7"/>
        <v>0</v>
      </c>
      <c r="F160" s="66">
        <f>E160*$D$3</f>
        <v>0</v>
      </c>
      <c r="G160" s="66">
        <f t="shared" si="8"/>
        <v>0</v>
      </c>
    </row>
    <row r="161" spans="1:7" x14ac:dyDescent="0.3">
      <c r="A161" s="61">
        <v>42942</v>
      </c>
      <c r="B161" s="91">
        <f>(SIGN(VLOOKUP(A161,Timer!$A$6:$L$323,6,FALSE))+SIGN(VLOOKUP(A161,Timer!$A$6:$L$323,9,FALSE))+SIGN(VLOOKUP(A161,Timer!$A$6:$L$323,12,FALSE)))*$A$3*2</f>
        <v>0</v>
      </c>
      <c r="C161" s="92">
        <f t="shared" si="6"/>
        <v>0</v>
      </c>
      <c r="D161" s="66">
        <f>C161*$C$3</f>
        <v>0</v>
      </c>
      <c r="E161" s="66">
        <f t="shared" si="7"/>
        <v>0</v>
      </c>
      <c r="F161" s="66">
        <f>E161*$D$3</f>
        <v>0</v>
      </c>
      <c r="G161" s="66">
        <f t="shared" si="8"/>
        <v>0</v>
      </c>
    </row>
    <row r="162" spans="1:7" x14ac:dyDescent="0.3">
      <c r="A162" s="61">
        <v>42943</v>
      </c>
      <c r="B162" s="91">
        <f>(SIGN(VLOOKUP(A162,Timer!$A$6:$L$323,6,FALSE))+SIGN(VLOOKUP(A162,Timer!$A$6:$L$323,9,FALSE))+SIGN(VLOOKUP(A162,Timer!$A$6:$L$323,12,FALSE)))*$A$3*2</f>
        <v>0</v>
      </c>
      <c r="C162" s="92">
        <f t="shared" si="6"/>
        <v>0</v>
      </c>
      <c r="D162" s="66">
        <f>C162*$C$3</f>
        <v>0</v>
      </c>
      <c r="E162" s="66">
        <f t="shared" si="7"/>
        <v>0</v>
      </c>
      <c r="F162" s="66">
        <f>E162*$D$3</f>
        <v>0</v>
      </c>
      <c r="G162" s="66">
        <f t="shared" si="8"/>
        <v>0</v>
      </c>
    </row>
    <row r="163" spans="1:7" x14ac:dyDescent="0.3">
      <c r="A163" s="61">
        <v>42944</v>
      </c>
      <c r="B163" s="91">
        <f>(SIGN(VLOOKUP(A163,Timer!$A$6:$L$323,6,FALSE))+SIGN(VLOOKUP(A163,Timer!$A$6:$L$323,9,FALSE))+SIGN(VLOOKUP(A163,Timer!$A$6:$L$323,12,FALSE)))*$A$3*2</f>
        <v>0</v>
      </c>
      <c r="C163" s="92">
        <f t="shared" si="6"/>
        <v>0</v>
      </c>
      <c r="D163" s="66">
        <f>C163*$C$3</f>
        <v>0</v>
      </c>
      <c r="E163" s="66">
        <f t="shared" si="7"/>
        <v>0</v>
      </c>
      <c r="F163" s="66">
        <f>E163*$D$3</f>
        <v>0</v>
      </c>
      <c r="G163" s="66">
        <f t="shared" si="8"/>
        <v>0</v>
      </c>
    </row>
    <row r="164" spans="1:7" x14ac:dyDescent="0.3">
      <c r="A164" s="61">
        <v>42945</v>
      </c>
      <c r="B164" s="91">
        <f>(SIGN(VLOOKUP(A164,Timer!$A$6:$L$323,6,FALSE))+SIGN(VLOOKUP(A164,Timer!$A$6:$L$323,9,FALSE))+SIGN(VLOOKUP(A164,Timer!$A$6:$L$323,12,FALSE)))*$A$3*2</f>
        <v>0</v>
      </c>
      <c r="C164" s="92">
        <f t="shared" si="6"/>
        <v>0</v>
      </c>
      <c r="D164" s="66">
        <f>C164*$C$3</f>
        <v>0</v>
      </c>
      <c r="E164" s="66">
        <f t="shared" si="7"/>
        <v>0</v>
      </c>
      <c r="F164" s="66">
        <f>E164*$D$3</f>
        <v>0</v>
      </c>
      <c r="G164" s="66">
        <f t="shared" si="8"/>
        <v>0</v>
      </c>
    </row>
    <row r="165" spans="1:7" x14ac:dyDescent="0.3">
      <c r="A165" s="61">
        <v>42946</v>
      </c>
      <c r="B165" s="91">
        <f>(SIGN(VLOOKUP(A165,Timer!$A$6:$L$323,6,FALSE))+SIGN(VLOOKUP(A165,Timer!$A$6:$L$323,9,FALSE))+SIGN(VLOOKUP(A165,Timer!$A$6:$L$323,12,FALSE)))*$A$3*2</f>
        <v>0</v>
      </c>
      <c r="C165" s="92">
        <f t="shared" si="6"/>
        <v>0</v>
      </c>
      <c r="D165" s="66">
        <f>C165*$C$3</f>
        <v>0</v>
      </c>
      <c r="E165" s="66">
        <f t="shared" si="7"/>
        <v>0</v>
      </c>
      <c r="F165" s="66">
        <f>E165*$D$3</f>
        <v>0</v>
      </c>
      <c r="G165" s="66">
        <f t="shared" si="8"/>
        <v>0</v>
      </c>
    </row>
    <row r="166" spans="1:7" x14ac:dyDescent="0.3">
      <c r="A166" s="61">
        <v>42947</v>
      </c>
      <c r="B166" s="91">
        <f>(SIGN(VLOOKUP(A166,Timer!$A$6:$L$323,6,FALSE))+SIGN(VLOOKUP(A166,Timer!$A$6:$L$323,9,FALSE))+SIGN(VLOOKUP(A166,Timer!$A$6:$L$323,12,FALSE)))*$A$3*2</f>
        <v>0</v>
      </c>
      <c r="C166" s="92">
        <f t="shared" si="6"/>
        <v>0</v>
      </c>
      <c r="D166" s="66">
        <f>C166*$C$3</f>
        <v>0</v>
      </c>
      <c r="E166" s="66">
        <f t="shared" si="7"/>
        <v>0</v>
      </c>
      <c r="F166" s="66">
        <f>E166*$D$3</f>
        <v>0</v>
      </c>
      <c r="G166" s="66">
        <f t="shared" si="8"/>
        <v>0</v>
      </c>
    </row>
    <row r="167" spans="1:7" x14ac:dyDescent="0.3">
      <c r="A167" s="61">
        <v>42948</v>
      </c>
      <c r="B167" s="91">
        <f>(SIGN(VLOOKUP(A167,Timer!$A$6:$L$323,6,FALSE))+SIGN(VLOOKUP(A167,Timer!$A$6:$L$323,9,FALSE))+SIGN(VLOOKUP(A167,Timer!$A$6:$L$323,12,FALSE)))*$A$3*2</f>
        <v>0</v>
      </c>
      <c r="C167" s="92">
        <f t="shared" si="6"/>
        <v>0</v>
      </c>
      <c r="D167" s="66">
        <f>C167*$C$3</f>
        <v>0</v>
      </c>
      <c r="E167" s="66">
        <f t="shared" si="7"/>
        <v>0</v>
      </c>
      <c r="F167" s="66">
        <f>E167*$D$3</f>
        <v>0</v>
      </c>
      <c r="G167" s="66">
        <f t="shared" si="8"/>
        <v>0</v>
      </c>
    </row>
    <row r="168" spans="1:7" x14ac:dyDescent="0.3">
      <c r="A168" s="61">
        <v>42949</v>
      </c>
      <c r="B168" s="91">
        <f>(SIGN(VLOOKUP(A168,Timer!$A$6:$L$323,6,FALSE))+SIGN(VLOOKUP(A168,Timer!$A$6:$L$323,9,FALSE))+SIGN(VLOOKUP(A168,Timer!$A$6:$L$323,12,FALSE)))*$A$3*2</f>
        <v>0</v>
      </c>
      <c r="C168" s="92">
        <f t="shared" si="6"/>
        <v>0</v>
      </c>
      <c r="D168" s="66">
        <f>C168*$C$3</f>
        <v>0</v>
      </c>
      <c r="E168" s="66">
        <f t="shared" si="7"/>
        <v>0</v>
      </c>
      <c r="F168" s="66">
        <f>E168*$D$3</f>
        <v>0</v>
      </c>
      <c r="G168" s="66">
        <f t="shared" si="8"/>
        <v>0</v>
      </c>
    </row>
    <row r="169" spans="1:7" x14ac:dyDescent="0.3">
      <c r="A169" s="61">
        <v>42950</v>
      </c>
      <c r="B169" s="91">
        <f>(SIGN(VLOOKUP(A169,Timer!$A$6:$L$323,6,FALSE))+SIGN(VLOOKUP(A169,Timer!$A$6:$L$323,9,FALSE))+SIGN(VLOOKUP(A169,Timer!$A$6:$L$323,12,FALSE)))*$A$3*2</f>
        <v>0</v>
      </c>
      <c r="C169" s="92">
        <f t="shared" si="6"/>
        <v>0</v>
      </c>
      <c r="D169" s="66">
        <f>C169*$C$3</f>
        <v>0</v>
      </c>
      <c r="E169" s="66">
        <f t="shared" si="7"/>
        <v>0</v>
      </c>
      <c r="F169" s="66">
        <f>E169*$D$3</f>
        <v>0</v>
      </c>
      <c r="G169" s="66">
        <f t="shared" si="8"/>
        <v>0</v>
      </c>
    </row>
    <row r="170" spans="1:7" x14ac:dyDescent="0.3">
      <c r="A170" s="61">
        <v>42951</v>
      </c>
      <c r="B170" s="91">
        <f>(SIGN(VLOOKUP(A170,Timer!$A$6:$L$323,6,FALSE))+SIGN(VLOOKUP(A170,Timer!$A$6:$L$323,9,FALSE))+SIGN(VLOOKUP(A170,Timer!$A$6:$L$323,12,FALSE)))*$A$3*2</f>
        <v>0</v>
      </c>
      <c r="C170" s="92">
        <f t="shared" si="6"/>
        <v>0</v>
      </c>
      <c r="D170" s="66">
        <f>C170*$C$3</f>
        <v>0</v>
      </c>
      <c r="E170" s="66">
        <f t="shared" si="7"/>
        <v>0</v>
      </c>
      <c r="F170" s="66">
        <f>E170*$D$3</f>
        <v>0</v>
      </c>
      <c r="G170" s="66">
        <f t="shared" si="8"/>
        <v>0</v>
      </c>
    </row>
    <row r="171" spans="1:7" x14ac:dyDescent="0.3">
      <c r="A171" s="61">
        <v>42952</v>
      </c>
      <c r="B171" s="91">
        <f>(SIGN(VLOOKUP(A171,Timer!$A$6:$L$323,6,FALSE))+SIGN(VLOOKUP(A171,Timer!$A$6:$L$323,9,FALSE))+SIGN(VLOOKUP(A171,Timer!$A$6:$L$323,12,FALSE)))*$A$3*2</f>
        <v>0</v>
      </c>
      <c r="C171" s="92">
        <f t="shared" si="6"/>
        <v>0</v>
      </c>
      <c r="D171" s="66">
        <f>C171*$C$3</f>
        <v>0</v>
      </c>
      <c r="E171" s="66">
        <f t="shared" si="7"/>
        <v>0</v>
      </c>
      <c r="F171" s="66">
        <f>E171*$D$3</f>
        <v>0</v>
      </c>
      <c r="G171" s="66">
        <f t="shared" si="8"/>
        <v>0</v>
      </c>
    </row>
    <row r="172" spans="1:7" x14ac:dyDescent="0.3">
      <c r="A172" s="61">
        <v>42953</v>
      </c>
      <c r="B172" s="91">
        <f>(SIGN(VLOOKUP(A172,Timer!$A$6:$L$323,6,FALSE))+SIGN(VLOOKUP(A172,Timer!$A$6:$L$323,9,FALSE))+SIGN(VLOOKUP(A172,Timer!$A$6:$L$323,12,FALSE)))*$A$3*2</f>
        <v>0</v>
      </c>
      <c r="C172" s="92">
        <f t="shared" si="6"/>
        <v>0</v>
      </c>
      <c r="D172" s="66">
        <f>C172*$C$3</f>
        <v>0</v>
      </c>
      <c r="E172" s="66">
        <f t="shared" si="7"/>
        <v>0</v>
      </c>
      <c r="F172" s="66">
        <f>E172*$D$3</f>
        <v>0</v>
      </c>
      <c r="G172" s="66">
        <f t="shared" si="8"/>
        <v>0</v>
      </c>
    </row>
    <row r="173" spans="1:7" x14ac:dyDescent="0.3">
      <c r="A173" s="61">
        <v>42954</v>
      </c>
      <c r="B173" s="91">
        <f>(SIGN(VLOOKUP(A173,Timer!$A$6:$L$323,6,FALSE))+SIGN(VLOOKUP(A173,Timer!$A$6:$L$323,9,FALSE))+SIGN(VLOOKUP(A173,Timer!$A$6:$L$323,12,FALSE)))*$A$3*2</f>
        <v>0</v>
      </c>
      <c r="C173" s="92">
        <f t="shared" si="6"/>
        <v>0</v>
      </c>
      <c r="D173" s="66">
        <f>C173*$C$3</f>
        <v>0</v>
      </c>
      <c r="E173" s="66">
        <f t="shared" si="7"/>
        <v>0</v>
      </c>
      <c r="F173" s="66">
        <f>E173*$D$3</f>
        <v>0</v>
      </c>
      <c r="G173" s="66">
        <f t="shared" si="8"/>
        <v>0</v>
      </c>
    </row>
    <row r="174" spans="1:7" x14ac:dyDescent="0.3">
      <c r="A174" s="61">
        <v>42955</v>
      </c>
      <c r="B174" s="91">
        <f>(SIGN(VLOOKUP(A174,Timer!$A$6:$L$323,6,FALSE))+SIGN(VLOOKUP(A174,Timer!$A$6:$L$323,9,FALSE))+SIGN(VLOOKUP(A174,Timer!$A$6:$L$323,12,FALSE)))*$A$3*2</f>
        <v>0</v>
      </c>
      <c r="C174" s="92">
        <f t="shared" si="6"/>
        <v>0</v>
      </c>
      <c r="D174" s="66">
        <f>C174*$C$3</f>
        <v>0</v>
      </c>
      <c r="E174" s="66">
        <f t="shared" si="7"/>
        <v>0</v>
      </c>
      <c r="F174" s="66">
        <f>E174*$D$3</f>
        <v>0</v>
      </c>
      <c r="G174" s="66">
        <f t="shared" si="8"/>
        <v>0</v>
      </c>
    </row>
    <row r="175" spans="1:7" x14ac:dyDescent="0.3">
      <c r="A175" s="61">
        <v>42956</v>
      </c>
      <c r="B175" s="91">
        <f>(SIGN(VLOOKUP(A175,Timer!$A$6:$L$323,6,FALSE))+SIGN(VLOOKUP(A175,Timer!$A$6:$L$323,9,FALSE))+SIGN(VLOOKUP(A175,Timer!$A$6:$L$323,12,FALSE)))*$A$3*2</f>
        <v>0</v>
      </c>
      <c r="C175" s="92">
        <f t="shared" si="6"/>
        <v>0</v>
      </c>
      <c r="D175" s="66">
        <f>C175*$C$3</f>
        <v>0</v>
      </c>
      <c r="E175" s="66">
        <f t="shared" si="7"/>
        <v>0</v>
      </c>
      <c r="F175" s="66">
        <f>E175*$D$3</f>
        <v>0</v>
      </c>
      <c r="G175" s="66">
        <f t="shared" si="8"/>
        <v>0</v>
      </c>
    </row>
    <row r="176" spans="1:7" x14ac:dyDescent="0.3">
      <c r="A176" s="61">
        <v>42957</v>
      </c>
      <c r="B176" s="91">
        <f>(SIGN(VLOOKUP(A176,Timer!$A$6:$L$323,6,FALSE))+SIGN(VLOOKUP(A176,Timer!$A$6:$L$323,9,FALSE))+SIGN(VLOOKUP(A176,Timer!$A$6:$L$323,12,FALSE)))*$A$3*2</f>
        <v>0</v>
      </c>
      <c r="C176" s="92">
        <f t="shared" si="6"/>
        <v>0</v>
      </c>
      <c r="D176" s="66">
        <f>C176*$C$3</f>
        <v>0</v>
      </c>
      <c r="E176" s="66">
        <f t="shared" si="7"/>
        <v>0</v>
      </c>
      <c r="F176" s="66">
        <f>E176*$D$3</f>
        <v>0</v>
      </c>
      <c r="G176" s="66">
        <f t="shared" si="8"/>
        <v>0</v>
      </c>
    </row>
    <row r="177" spans="1:7" x14ac:dyDescent="0.3">
      <c r="A177" s="61">
        <v>42958</v>
      </c>
      <c r="B177" s="91">
        <f>(SIGN(VLOOKUP(A177,Timer!$A$6:$L$323,6,FALSE))+SIGN(VLOOKUP(A177,Timer!$A$6:$L$323,9,FALSE))+SIGN(VLOOKUP(A177,Timer!$A$6:$L$323,12,FALSE)))*$A$3*2</f>
        <v>0</v>
      </c>
      <c r="C177" s="92">
        <f t="shared" si="6"/>
        <v>0</v>
      </c>
      <c r="D177" s="66">
        <f>C177*$C$3</f>
        <v>0</v>
      </c>
      <c r="E177" s="66">
        <f t="shared" si="7"/>
        <v>0</v>
      </c>
      <c r="F177" s="66">
        <f>E177*$D$3</f>
        <v>0</v>
      </c>
      <c r="G177" s="66">
        <f t="shared" si="8"/>
        <v>0</v>
      </c>
    </row>
    <row r="178" spans="1:7" x14ac:dyDescent="0.3">
      <c r="A178" s="61">
        <v>42959</v>
      </c>
      <c r="B178" s="91">
        <f>(SIGN(VLOOKUP(A178,Timer!$A$6:$L$323,6,FALSE))+SIGN(VLOOKUP(A178,Timer!$A$6:$L$323,9,FALSE))+SIGN(VLOOKUP(A178,Timer!$A$6:$L$323,12,FALSE)))*$A$3*2</f>
        <v>0</v>
      </c>
      <c r="C178" s="92">
        <f t="shared" si="6"/>
        <v>0</v>
      </c>
      <c r="D178" s="66">
        <f>C178*$C$3</f>
        <v>0</v>
      </c>
      <c r="E178" s="66">
        <f t="shared" si="7"/>
        <v>0</v>
      </c>
      <c r="F178" s="66">
        <f>E178*$D$3</f>
        <v>0</v>
      </c>
      <c r="G178" s="66">
        <f t="shared" si="8"/>
        <v>0</v>
      </c>
    </row>
    <row r="179" spans="1:7" x14ac:dyDescent="0.3">
      <c r="A179" s="61">
        <v>42960</v>
      </c>
      <c r="B179" s="91">
        <f>(SIGN(VLOOKUP(A179,Timer!$A$6:$L$323,6,FALSE))+SIGN(VLOOKUP(A179,Timer!$A$6:$L$323,9,FALSE))+SIGN(VLOOKUP(A179,Timer!$A$6:$L$323,12,FALSE)))*$A$3*2</f>
        <v>0</v>
      </c>
      <c r="C179" s="92">
        <f t="shared" si="6"/>
        <v>0</v>
      </c>
      <c r="D179" s="66">
        <f>C179*$C$3</f>
        <v>0</v>
      </c>
      <c r="E179" s="66">
        <f t="shared" si="7"/>
        <v>0</v>
      </c>
      <c r="F179" s="66">
        <f>E179*$D$3</f>
        <v>0</v>
      </c>
      <c r="G179" s="66">
        <f t="shared" si="8"/>
        <v>0</v>
      </c>
    </row>
    <row r="180" spans="1:7" x14ac:dyDescent="0.3">
      <c r="A180" s="61">
        <v>42961</v>
      </c>
      <c r="B180" s="91">
        <f>(SIGN(VLOOKUP(A180,Timer!$A$6:$L$323,6,FALSE))+SIGN(VLOOKUP(A180,Timer!$A$6:$L$323,9,FALSE))+SIGN(VLOOKUP(A180,Timer!$A$6:$L$323,12,FALSE)))*$A$3*2</f>
        <v>0</v>
      </c>
      <c r="C180" s="92">
        <f t="shared" si="6"/>
        <v>0</v>
      </c>
      <c r="D180" s="66">
        <f>C180*$C$3</f>
        <v>0</v>
      </c>
      <c r="E180" s="66">
        <f t="shared" si="7"/>
        <v>0</v>
      </c>
      <c r="F180" s="66">
        <f>E180*$D$3</f>
        <v>0</v>
      </c>
      <c r="G180" s="66">
        <f t="shared" si="8"/>
        <v>0</v>
      </c>
    </row>
    <row r="181" spans="1:7" x14ac:dyDescent="0.3">
      <c r="A181" s="61">
        <v>42962</v>
      </c>
      <c r="B181" s="91">
        <f>(SIGN(VLOOKUP(A181,Timer!$A$6:$L$323,6,FALSE))+SIGN(VLOOKUP(A181,Timer!$A$6:$L$323,9,FALSE))+SIGN(VLOOKUP(A181,Timer!$A$6:$L$323,12,FALSE)))*$A$3*2</f>
        <v>0</v>
      </c>
      <c r="C181" s="92">
        <f t="shared" si="6"/>
        <v>0</v>
      </c>
      <c r="D181" s="66">
        <f>C181*$C$3</f>
        <v>0</v>
      </c>
      <c r="E181" s="66">
        <f t="shared" si="7"/>
        <v>0</v>
      </c>
      <c r="F181" s="66">
        <f>E181*$D$3</f>
        <v>0</v>
      </c>
      <c r="G181" s="66">
        <f t="shared" si="8"/>
        <v>0</v>
      </c>
    </row>
    <row r="182" spans="1:7" x14ac:dyDescent="0.3">
      <c r="A182" s="61">
        <v>42963</v>
      </c>
      <c r="B182" s="91">
        <f>(SIGN(VLOOKUP(A182,Timer!$A$6:$L$323,6,FALSE))+SIGN(VLOOKUP(A182,Timer!$A$6:$L$323,9,FALSE))+SIGN(VLOOKUP(A182,Timer!$A$6:$L$323,12,FALSE)))*$A$3*2</f>
        <v>0</v>
      </c>
      <c r="C182" s="92">
        <f t="shared" si="6"/>
        <v>0</v>
      </c>
      <c r="D182" s="66">
        <f>C182*$C$3</f>
        <v>0</v>
      </c>
      <c r="E182" s="66">
        <f t="shared" si="7"/>
        <v>0</v>
      </c>
      <c r="F182" s="66">
        <f>E182*$D$3</f>
        <v>0</v>
      </c>
      <c r="G182" s="66">
        <f t="shared" si="8"/>
        <v>0</v>
      </c>
    </row>
    <row r="183" spans="1:7" x14ac:dyDescent="0.3">
      <c r="A183" s="61">
        <v>42964</v>
      </c>
      <c r="B183" s="91">
        <f>(SIGN(VLOOKUP(A183,Timer!$A$6:$L$323,6,FALSE))+SIGN(VLOOKUP(A183,Timer!$A$6:$L$323,9,FALSE))+SIGN(VLOOKUP(A183,Timer!$A$6:$L$323,12,FALSE)))*$A$3*2</f>
        <v>0</v>
      </c>
      <c r="C183" s="92">
        <f t="shared" si="6"/>
        <v>0</v>
      </c>
      <c r="D183" s="66">
        <f>C183*$C$3</f>
        <v>0</v>
      </c>
      <c r="E183" s="66">
        <f t="shared" si="7"/>
        <v>0</v>
      </c>
      <c r="F183" s="66">
        <f>E183*$D$3</f>
        <v>0</v>
      </c>
      <c r="G183" s="66">
        <f t="shared" si="8"/>
        <v>0</v>
      </c>
    </row>
    <row r="184" spans="1:7" x14ac:dyDescent="0.3">
      <c r="A184" s="61">
        <v>42965</v>
      </c>
      <c r="B184" s="91">
        <f>(SIGN(VLOOKUP(A184,Timer!$A$6:$L$323,6,FALSE))+SIGN(VLOOKUP(A184,Timer!$A$6:$L$323,9,FALSE))+SIGN(VLOOKUP(A184,Timer!$A$6:$L$323,12,FALSE)))*$A$3*2</f>
        <v>0</v>
      </c>
      <c r="C184" s="92">
        <f t="shared" si="6"/>
        <v>0</v>
      </c>
      <c r="D184" s="66">
        <f>C184*$C$3</f>
        <v>0</v>
      </c>
      <c r="E184" s="66">
        <f t="shared" si="7"/>
        <v>0</v>
      </c>
      <c r="F184" s="66">
        <f>E184*$D$3</f>
        <v>0</v>
      </c>
      <c r="G184" s="66">
        <f t="shared" si="8"/>
        <v>0</v>
      </c>
    </row>
    <row r="185" spans="1:7" x14ac:dyDescent="0.3">
      <c r="A185" s="61">
        <v>42966</v>
      </c>
      <c r="B185" s="91">
        <f>(SIGN(VLOOKUP(A185,Timer!$A$6:$L$323,6,FALSE))+SIGN(VLOOKUP(A185,Timer!$A$6:$L$323,9,FALSE))+SIGN(VLOOKUP(A185,Timer!$A$6:$L$323,12,FALSE)))*$A$3*2</f>
        <v>0</v>
      </c>
      <c r="C185" s="92">
        <f t="shared" si="6"/>
        <v>0</v>
      </c>
      <c r="D185" s="66">
        <f>C185*$C$3</f>
        <v>0</v>
      </c>
      <c r="E185" s="66">
        <f t="shared" si="7"/>
        <v>0</v>
      </c>
      <c r="F185" s="66">
        <f>E185*$D$3</f>
        <v>0</v>
      </c>
      <c r="G185" s="66">
        <f t="shared" si="8"/>
        <v>0</v>
      </c>
    </row>
    <row r="186" spans="1:7" x14ac:dyDescent="0.3">
      <c r="A186" s="61">
        <v>42967</v>
      </c>
      <c r="B186" s="91">
        <f>(SIGN(VLOOKUP(A186,Timer!$A$6:$L$323,6,FALSE))+SIGN(VLOOKUP(A186,Timer!$A$6:$L$323,9,FALSE))+SIGN(VLOOKUP(A186,Timer!$A$6:$L$323,12,FALSE)))*$A$3*2</f>
        <v>0</v>
      </c>
      <c r="C186" s="92">
        <f t="shared" si="6"/>
        <v>0</v>
      </c>
      <c r="D186" s="66">
        <f>C186*$C$3</f>
        <v>0</v>
      </c>
      <c r="E186" s="66">
        <f t="shared" si="7"/>
        <v>0</v>
      </c>
      <c r="F186" s="66">
        <f>E186*$D$3</f>
        <v>0</v>
      </c>
      <c r="G186" s="66">
        <f t="shared" si="8"/>
        <v>0</v>
      </c>
    </row>
    <row r="187" spans="1:7" x14ac:dyDescent="0.3">
      <c r="A187" s="61">
        <v>42968</v>
      </c>
      <c r="B187" s="91">
        <f>(SIGN(VLOOKUP(A187,Timer!$A$6:$L$323,6,FALSE))+SIGN(VLOOKUP(A187,Timer!$A$6:$L$323,9,FALSE))+SIGN(VLOOKUP(A187,Timer!$A$6:$L$323,12,FALSE)))*$A$3*2</f>
        <v>0</v>
      </c>
      <c r="C187" s="92">
        <f t="shared" si="6"/>
        <v>0</v>
      </c>
      <c r="D187" s="66">
        <f>C187*$C$3</f>
        <v>0</v>
      </c>
      <c r="E187" s="66">
        <f t="shared" si="7"/>
        <v>0</v>
      </c>
      <c r="F187" s="66">
        <f>E187*$D$3</f>
        <v>0</v>
      </c>
      <c r="G187" s="66">
        <f t="shared" si="8"/>
        <v>0</v>
      </c>
    </row>
    <row r="188" spans="1:7" x14ac:dyDescent="0.3">
      <c r="A188" s="61">
        <v>42969</v>
      </c>
      <c r="B188" s="91">
        <f>(SIGN(VLOOKUP(A188,Timer!$A$6:$L$323,6,FALSE))+SIGN(VLOOKUP(A188,Timer!$A$6:$L$323,9,FALSE))+SIGN(VLOOKUP(A188,Timer!$A$6:$L$323,12,FALSE)))*$A$3*2</f>
        <v>0</v>
      </c>
      <c r="C188" s="92">
        <f t="shared" si="6"/>
        <v>0</v>
      </c>
      <c r="D188" s="66">
        <f>C188*$C$3</f>
        <v>0</v>
      </c>
      <c r="E188" s="66">
        <f t="shared" si="7"/>
        <v>0</v>
      </c>
      <c r="F188" s="66">
        <f>E188*$D$3</f>
        <v>0</v>
      </c>
      <c r="G188" s="66">
        <f t="shared" si="8"/>
        <v>0</v>
      </c>
    </row>
    <row r="189" spans="1:7" x14ac:dyDescent="0.3">
      <c r="A189" s="61">
        <v>42970</v>
      </c>
      <c r="B189" s="91">
        <f>(SIGN(VLOOKUP(A189,Timer!$A$6:$L$323,6,FALSE))+SIGN(VLOOKUP(A189,Timer!$A$6:$L$323,9,FALSE))+SIGN(VLOOKUP(A189,Timer!$A$6:$L$323,12,FALSE)))*$A$3*2</f>
        <v>0</v>
      </c>
      <c r="C189" s="92">
        <f t="shared" si="6"/>
        <v>0</v>
      </c>
      <c r="D189" s="66">
        <f>C189*$C$3</f>
        <v>0</v>
      </c>
      <c r="E189" s="66">
        <f t="shared" si="7"/>
        <v>0</v>
      </c>
      <c r="F189" s="66">
        <f>E189*$D$3</f>
        <v>0</v>
      </c>
      <c r="G189" s="66">
        <f t="shared" si="8"/>
        <v>0</v>
      </c>
    </row>
    <row r="190" spans="1:7" x14ac:dyDescent="0.3">
      <c r="A190" s="61">
        <v>42971</v>
      </c>
      <c r="B190" s="91">
        <f>(SIGN(VLOOKUP(A190,Timer!$A$6:$L$323,6,FALSE))+SIGN(VLOOKUP(A190,Timer!$A$6:$L$323,9,FALSE))+SIGN(VLOOKUP(A190,Timer!$A$6:$L$323,12,FALSE)))*$A$3*2</f>
        <v>0</v>
      </c>
      <c r="C190" s="92">
        <f t="shared" si="6"/>
        <v>0</v>
      </c>
      <c r="D190" s="66">
        <f>C190*$C$3</f>
        <v>0</v>
      </c>
      <c r="E190" s="66">
        <f t="shared" si="7"/>
        <v>0</v>
      </c>
      <c r="F190" s="66">
        <f>E190*$D$3</f>
        <v>0</v>
      </c>
      <c r="G190" s="66">
        <f t="shared" si="8"/>
        <v>0</v>
      </c>
    </row>
    <row r="191" spans="1:7" x14ac:dyDescent="0.3">
      <c r="A191" s="61">
        <v>42972</v>
      </c>
      <c r="B191" s="91">
        <f>(SIGN(VLOOKUP(A191,Timer!$A$6:$L$323,6,FALSE))+SIGN(VLOOKUP(A191,Timer!$A$6:$L$323,9,FALSE))+SIGN(VLOOKUP(A191,Timer!$A$6:$L$323,12,FALSE)))*$A$3*2</f>
        <v>0</v>
      </c>
      <c r="C191" s="92">
        <f t="shared" si="6"/>
        <v>0</v>
      </c>
      <c r="D191" s="66">
        <f>C191*$C$3</f>
        <v>0</v>
      </c>
      <c r="E191" s="66">
        <f t="shared" si="7"/>
        <v>0</v>
      </c>
      <c r="F191" s="66">
        <f>E191*$D$3</f>
        <v>0</v>
      </c>
      <c r="G191" s="66">
        <f t="shared" si="8"/>
        <v>0</v>
      </c>
    </row>
    <row r="192" spans="1:7" x14ac:dyDescent="0.3">
      <c r="A192" s="61">
        <v>42973</v>
      </c>
      <c r="B192" s="91">
        <f>(SIGN(VLOOKUP(A192,Timer!$A$6:$L$323,6,FALSE))+SIGN(VLOOKUP(A192,Timer!$A$6:$L$323,9,FALSE))+SIGN(VLOOKUP(A192,Timer!$A$6:$L$323,12,FALSE)))*$A$3*2</f>
        <v>0</v>
      </c>
      <c r="C192" s="92">
        <f t="shared" si="6"/>
        <v>0</v>
      </c>
      <c r="D192" s="66">
        <f>C192*$C$3</f>
        <v>0</v>
      </c>
      <c r="E192" s="66">
        <f t="shared" si="7"/>
        <v>0</v>
      </c>
      <c r="F192" s="66">
        <f>E192*$D$3</f>
        <v>0</v>
      </c>
      <c r="G192" s="66">
        <f t="shared" si="8"/>
        <v>0</v>
      </c>
    </row>
    <row r="193" spans="1:7" x14ac:dyDescent="0.3">
      <c r="A193" s="61">
        <v>42974</v>
      </c>
      <c r="B193" s="91">
        <f>(SIGN(VLOOKUP(A193,Timer!$A$6:$L$323,6,FALSE))+SIGN(VLOOKUP(A193,Timer!$A$6:$L$323,9,FALSE))+SIGN(VLOOKUP(A193,Timer!$A$6:$L$323,12,FALSE)))*$A$3*2</f>
        <v>0</v>
      </c>
      <c r="C193" s="92">
        <f t="shared" si="6"/>
        <v>0</v>
      </c>
      <c r="D193" s="66">
        <f>C193*$C$3</f>
        <v>0</v>
      </c>
      <c r="E193" s="66">
        <f t="shared" si="7"/>
        <v>0</v>
      </c>
      <c r="F193" s="66">
        <f>E193*$D$3</f>
        <v>0</v>
      </c>
      <c r="G193" s="66">
        <f t="shared" si="8"/>
        <v>0</v>
      </c>
    </row>
    <row r="194" spans="1:7" x14ac:dyDescent="0.3">
      <c r="A194" s="61">
        <v>42975</v>
      </c>
      <c r="B194" s="91">
        <f>(SIGN(VLOOKUP(A194,Timer!$A$6:$L$323,6,FALSE))+SIGN(VLOOKUP(A194,Timer!$A$6:$L$323,9,FALSE))+SIGN(VLOOKUP(A194,Timer!$A$6:$L$323,12,FALSE)))*$A$3*2</f>
        <v>0</v>
      </c>
      <c r="C194" s="92">
        <f t="shared" si="6"/>
        <v>0</v>
      </c>
      <c r="D194" s="66">
        <f>C194*$C$3</f>
        <v>0</v>
      </c>
      <c r="E194" s="66">
        <f t="shared" si="7"/>
        <v>0</v>
      </c>
      <c r="F194" s="66">
        <f>E194*$D$3</f>
        <v>0</v>
      </c>
      <c r="G194" s="66">
        <f t="shared" si="8"/>
        <v>0</v>
      </c>
    </row>
    <row r="195" spans="1:7" x14ac:dyDescent="0.3">
      <c r="A195" s="61">
        <v>42976</v>
      </c>
      <c r="B195" s="91">
        <f>(SIGN(VLOOKUP(A195,Timer!$A$6:$L$323,6,FALSE))+SIGN(VLOOKUP(A195,Timer!$A$6:$L$323,9,FALSE))+SIGN(VLOOKUP(A195,Timer!$A$6:$L$323,12,FALSE)))*$A$3*2</f>
        <v>0</v>
      </c>
      <c r="C195" s="92">
        <f t="shared" si="6"/>
        <v>0</v>
      </c>
      <c r="D195" s="66">
        <f>C195*$C$3</f>
        <v>0</v>
      </c>
      <c r="E195" s="66">
        <f t="shared" si="7"/>
        <v>0</v>
      </c>
      <c r="F195" s="66">
        <f>E195*$D$3</f>
        <v>0</v>
      </c>
      <c r="G195" s="66">
        <f t="shared" si="8"/>
        <v>0</v>
      </c>
    </row>
    <row r="196" spans="1:7" x14ac:dyDescent="0.3">
      <c r="A196" s="61">
        <v>42977</v>
      </c>
      <c r="B196" s="91">
        <f>(SIGN(VLOOKUP(A196,Timer!$A$6:$L$323,6,FALSE))+SIGN(VLOOKUP(A196,Timer!$A$6:$L$323,9,FALSE))+SIGN(VLOOKUP(A196,Timer!$A$6:$L$323,12,FALSE)))*$A$3*2</f>
        <v>0</v>
      </c>
      <c r="C196" s="92">
        <f t="shared" si="6"/>
        <v>0</v>
      </c>
      <c r="D196" s="66">
        <f>C196*$C$3</f>
        <v>0</v>
      </c>
      <c r="E196" s="66">
        <f t="shared" si="7"/>
        <v>0</v>
      </c>
      <c r="F196" s="66">
        <f>E196*$D$3</f>
        <v>0</v>
      </c>
      <c r="G196" s="66">
        <f t="shared" si="8"/>
        <v>0</v>
      </c>
    </row>
    <row r="197" spans="1:7" x14ac:dyDescent="0.3">
      <c r="A197" s="61">
        <v>42978</v>
      </c>
      <c r="B197" s="91">
        <f>(SIGN(VLOOKUP(A197,Timer!$A$6:$L$323,6,FALSE))+SIGN(VLOOKUP(A197,Timer!$A$6:$L$323,9,FALSE))+SIGN(VLOOKUP(A197,Timer!$A$6:$L$323,12,FALSE)))*$A$3*2</f>
        <v>0</v>
      </c>
      <c r="C197" s="92">
        <f t="shared" si="6"/>
        <v>0</v>
      </c>
      <c r="D197" s="66">
        <f>C197*$C$3</f>
        <v>0</v>
      </c>
      <c r="E197" s="66">
        <f t="shared" si="7"/>
        <v>0</v>
      </c>
      <c r="F197" s="66">
        <f>E197*$D$3</f>
        <v>0</v>
      </c>
      <c r="G197" s="66">
        <f t="shared" si="8"/>
        <v>0</v>
      </c>
    </row>
    <row r="198" spans="1:7" x14ac:dyDescent="0.3">
      <c r="A198" s="61">
        <v>42979</v>
      </c>
      <c r="B198" s="91">
        <f>(SIGN(VLOOKUP(A198,Timer!$A$6:$L$323,6,FALSE))+SIGN(VLOOKUP(A198,Timer!$A$6:$L$323,9,FALSE))+SIGN(VLOOKUP(A198,Timer!$A$6:$L$323,12,FALSE)))*$A$3*2</f>
        <v>0</v>
      </c>
      <c r="C198" s="92">
        <f t="shared" si="6"/>
        <v>0</v>
      </c>
      <c r="D198" s="66">
        <f>C198*$C$3</f>
        <v>0</v>
      </c>
      <c r="E198" s="66">
        <f t="shared" si="7"/>
        <v>0</v>
      </c>
      <c r="F198" s="66">
        <f>E198*$D$3</f>
        <v>0</v>
      </c>
      <c r="G198" s="66">
        <f t="shared" si="8"/>
        <v>0</v>
      </c>
    </row>
    <row r="199" spans="1:7" x14ac:dyDescent="0.3">
      <c r="A199" s="61">
        <v>42980</v>
      </c>
      <c r="B199" s="91">
        <f>(SIGN(VLOOKUP(A199,Timer!$A$6:$L$323,6,FALSE))+SIGN(VLOOKUP(A199,Timer!$A$6:$L$323,9,FALSE))+SIGN(VLOOKUP(A199,Timer!$A$6:$L$323,12,FALSE)))*$A$3*2</f>
        <v>0</v>
      </c>
      <c r="C199" s="92">
        <f t="shared" ref="C199:C262" si="9">MIN(MAX(B199-24,0),120-24)</f>
        <v>0</v>
      </c>
      <c r="D199" s="66">
        <f>C199*$C$3</f>
        <v>0</v>
      </c>
      <c r="E199" s="66">
        <f t="shared" ref="E199:E262" si="10">MAX(B199-C199-24,0)</f>
        <v>0</v>
      </c>
      <c r="F199" s="66">
        <f>E199*$D$3</f>
        <v>0</v>
      </c>
      <c r="G199" s="66">
        <f t="shared" ref="G199:G262" si="11">D199+F199</f>
        <v>0</v>
      </c>
    </row>
    <row r="200" spans="1:7" x14ac:dyDescent="0.3">
      <c r="A200" s="61">
        <v>42981</v>
      </c>
      <c r="B200" s="91">
        <f>(SIGN(VLOOKUP(A200,Timer!$A$6:$L$323,6,FALSE))+SIGN(VLOOKUP(A200,Timer!$A$6:$L$323,9,FALSE))+SIGN(VLOOKUP(A200,Timer!$A$6:$L$323,12,FALSE)))*$A$3*2</f>
        <v>0</v>
      </c>
      <c r="C200" s="92">
        <f t="shared" si="9"/>
        <v>0</v>
      </c>
      <c r="D200" s="66">
        <f>C200*$C$3</f>
        <v>0</v>
      </c>
      <c r="E200" s="66">
        <f t="shared" si="10"/>
        <v>0</v>
      </c>
      <c r="F200" s="66">
        <f>E200*$D$3</f>
        <v>0</v>
      </c>
      <c r="G200" s="66">
        <f t="shared" si="11"/>
        <v>0</v>
      </c>
    </row>
    <row r="201" spans="1:7" x14ac:dyDescent="0.3">
      <c r="A201" s="61">
        <v>42982</v>
      </c>
      <c r="B201" s="91">
        <f>(SIGN(VLOOKUP(A201,Timer!$A$6:$L$323,6,FALSE))+SIGN(VLOOKUP(A201,Timer!$A$6:$L$323,9,FALSE))+SIGN(VLOOKUP(A201,Timer!$A$6:$L$323,12,FALSE)))*$A$3*2</f>
        <v>0</v>
      </c>
      <c r="C201" s="92">
        <f t="shared" si="9"/>
        <v>0</v>
      </c>
      <c r="D201" s="66">
        <f>C201*$C$3</f>
        <v>0</v>
      </c>
      <c r="E201" s="66">
        <f t="shared" si="10"/>
        <v>0</v>
      </c>
      <c r="F201" s="66">
        <f>E201*$D$3</f>
        <v>0</v>
      </c>
      <c r="G201" s="66">
        <f t="shared" si="11"/>
        <v>0</v>
      </c>
    </row>
    <row r="202" spans="1:7" x14ac:dyDescent="0.3">
      <c r="A202" s="61">
        <v>42983</v>
      </c>
      <c r="B202" s="91">
        <f>(SIGN(VLOOKUP(A202,Timer!$A$6:$L$323,6,FALSE))+SIGN(VLOOKUP(A202,Timer!$A$6:$L$323,9,FALSE))+SIGN(VLOOKUP(A202,Timer!$A$6:$L$323,12,FALSE)))*$A$3*2</f>
        <v>0</v>
      </c>
      <c r="C202" s="92">
        <f t="shared" si="9"/>
        <v>0</v>
      </c>
      <c r="D202" s="66">
        <f>C202*$C$3</f>
        <v>0</v>
      </c>
      <c r="E202" s="66">
        <f t="shared" si="10"/>
        <v>0</v>
      </c>
      <c r="F202" s="66">
        <f>E202*$D$3</f>
        <v>0</v>
      </c>
      <c r="G202" s="66">
        <f t="shared" si="11"/>
        <v>0</v>
      </c>
    </row>
    <row r="203" spans="1:7" x14ac:dyDescent="0.3">
      <c r="A203" s="61">
        <v>42984</v>
      </c>
      <c r="B203" s="91">
        <f>(SIGN(VLOOKUP(A203,Timer!$A$6:$L$323,6,FALSE))+SIGN(VLOOKUP(A203,Timer!$A$6:$L$323,9,FALSE))+SIGN(VLOOKUP(A203,Timer!$A$6:$L$323,12,FALSE)))*$A$3*2</f>
        <v>0</v>
      </c>
      <c r="C203" s="92">
        <f t="shared" si="9"/>
        <v>0</v>
      </c>
      <c r="D203" s="66">
        <f>C203*$C$3</f>
        <v>0</v>
      </c>
      <c r="E203" s="66">
        <f t="shared" si="10"/>
        <v>0</v>
      </c>
      <c r="F203" s="66">
        <f>E203*$D$3</f>
        <v>0</v>
      </c>
      <c r="G203" s="66">
        <f t="shared" si="11"/>
        <v>0</v>
      </c>
    </row>
    <row r="204" spans="1:7" x14ac:dyDescent="0.3">
      <c r="A204" s="61">
        <v>42985</v>
      </c>
      <c r="B204" s="91">
        <f>(SIGN(VLOOKUP(A204,Timer!$A$6:$L$323,6,FALSE))+SIGN(VLOOKUP(A204,Timer!$A$6:$L$323,9,FALSE))+SIGN(VLOOKUP(A204,Timer!$A$6:$L$323,12,FALSE)))*$A$3*2</f>
        <v>0</v>
      </c>
      <c r="C204" s="92">
        <f t="shared" si="9"/>
        <v>0</v>
      </c>
      <c r="D204" s="66">
        <f>C204*$C$3</f>
        <v>0</v>
      </c>
      <c r="E204" s="66">
        <f t="shared" si="10"/>
        <v>0</v>
      </c>
      <c r="F204" s="66">
        <f>E204*$D$3</f>
        <v>0</v>
      </c>
      <c r="G204" s="66">
        <f t="shared" si="11"/>
        <v>0</v>
      </c>
    </row>
    <row r="205" spans="1:7" x14ac:dyDescent="0.3">
      <c r="A205" s="61">
        <v>42986</v>
      </c>
      <c r="B205" s="91">
        <f>(SIGN(VLOOKUP(A205,Timer!$A$6:$L$323,6,FALSE))+SIGN(VLOOKUP(A205,Timer!$A$6:$L$323,9,FALSE))+SIGN(VLOOKUP(A205,Timer!$A$6:$L$323,12,FALSE)))*$A$3*2</f>
        <v>0</v>
      </c>
      <c r="C205" s="92">
        <f t="shared" si="9"/>
        <v>0</v>
      </c>
      <c r="D205" s="66">
        <f>C205*$C$3</f>
        <v>0</v>
      </c>
      <c r="E205" s="66">
        <f t="shared" si="10"/>
        <v>0</v>
      </c>
      <c r="F205" s="66">
        <f>E205*$D$3</f>
        <v>0</v>
      </c>
      <c r="G205" s="66">
        <f t="shared" si="11"/>
        <v>0</v>
      </c>
    </row>
    <row r="206" spans="1:7" x14ac:dyDescent="0.3">
      <c r="A206" s="61">
        <v>42987</v>
      </c>
      <c r="B206" s="91">
        <f>(SIGN(VLOOKUP(A206,Timer!$A$6:$L$323,6,FALSE))+SIGN(VLOOKUP(A206,Timer!$A$6:$L$323,9,FALSE))+SIGN(VLOOKUP(A206,Timer!$A$6:$L$323,12,FALSE)))*$A$3*2</f>
        <v>0</v>
      </c>
      <c r="C206" s="92">
        <f t="shared" si="9"/>
        <v>0</v>
      </c>
      <c r="D206" s="66">
        <f>C206*$C$3</f>
        <v>0</v>
      </c>
      <c r="E206" s="66">
        <f t="shared" si="10"/>
        <v>0</v>
      </c>
      <c r="F206" s="66">
        <f>E206*$D$3</f>
        <v>0</v>
      </c>
      <c r="G206" s="66">
        <f t="shared" si="11"/>
        <v>0</v>
      </c>
    </row>
    <row r="207" spans="1:7" x14ac:dyDescent="0.3">
      <c r="A207" s="61">
        <v>42988</v>
      </c>
      <c r="B207" s="91">
        <f>(SIGN(VLOOKUP(A207,Timer!$A$6:$L$323,6,FALSE))+SIGN(VLOOKUP(A207,Timer!$A$6:$L$323,9,FALSE))+SIGN(VLOOKUP(A207,Timer!$A$6:$L$323,12,FALSE)))*$A$3*2</f>
        <v>0</v>
      </c>
      <c r="C207" s="92">
        <f t="shared" si="9"/>
        <v>0</v>
      </c>
      <c r="D207" s="66">
        <f>C207*$C$3</f>
        <v>0</v>
      </c>
      <c r="E207" s="66">
        <f t="shared" si="10"/>
        <v>0</v>
      </c>
      <c r="F207" s="66">
        <f>E207*$D$3</f>
        <v>0</v>
      </c>
      <c r="G207" s="66">
        <f t="shared" si="11"/>
        <v>0</v>
      </c>
    </row>
    <row r="208" spans="1:7" x14ac:dyDescent="0.3">
      <c r="A208" s="61">
        <v>42989</v>
      </c>
      <c r="B208" s="91">
        <f>(SIGN(VLOOKUP(A208,Timer!$A$6:$L$323,6,FALSE))+SIGN(VLOOKUP(A208,Timer!$A$6:$L$323,9,FALSE))+SIGN(VLOOKUP(A208,Timer!$A$6:$L$323,12,FALSE)))*$A$3*2</f>
        <v>0</v>
      </c>
      <c r="C208" s="92">
        <f t="shared" si="9"/>
        <v>0</v>
      </c>
      <c r="D208" s="66">
        <f>C208*$C$3</f>
        <v>0</v>
      </c>
      <c r="E208" s="66">
        <f t="shared" si="10"/>
        <v>0</v>
      </c>
      <c r="F208" s="66">
        <f>E208*$D$3</f>
        <v>0</v>
      </c>
      <c r="G208" s="66">
        <f t="shared" si="11"/>
        <v>0</v>
      </c>
    </row>
    <row r="209" spans="1:7" x14ac:dyDescent="0.3">
      <c r="A209" s="61">
        <v>42990</v>
      </c>
      <c r="B209" s="91">
        <f>(SIGN(VLOOKUP(A209,Timer!$A$6:$L$323,6,FALSE))+SIGN(VLOOKUP(A209,Timer!$A$6:$L$323,9,FALSE))+SIGN(VLOOKUP(A209,Timer!$A$6:$L$323,12,FALSE)))*$A$3*2</f>
        <v>0</v>
      </c>
      <c r="C209" s="92">
        <f t="shared" si="9"/>
        <v>0</v>
      </c>
      <c r="D209" s="66">
        <f>C209*$C$3</f>
        <v>0</v>
      </c>
      <c r="E209" s="66">
        <f t="shared" si="10"/>
        <v>0</v>
      </c>
      <c r="F209" s="66">
        <f>E209*$D$3</f>
        <v>0</v>
      </c>
      <c r="G209" s="66">
        <f t="shared" si="11"/>
        <v>0</v>
      </c>
    </row>
    <row r="210" spans="1:7" x14ac:dyDescent="0.3">
      <c r="A210" s="61">
        <v>42991</v>
      </c>
      <c r="B210" s="91">
        <f>(SIGN(VLOOKUP(A210,Timer!$A$6:$L$323,6,FALSE))+SIGN(VLOOKUP(A210,Timer!$A$6:$L$323,9,FALSE))+SIGN(VLOOKUP(A210,Timer!$A$6:$L$323,12,FALSE)))*$A$3*2</f>
        <v>0</v>
      </c>
      <c r="C210" s="92">
        <f t="shared" si="9"/>
        <v>0</v>
      </c>
      <c r="D210" s="66">
        <f>C210*$C$3</f>
        <v>0</v>
      </c>
      <c r="E210" s="66">
        <f t="shared" si="10"/>
        <v>0</v>
      </c>
      <c r="F210" s="66">
        <f>E210*$D$3</f>
        <v>0</v>
      </c>
      <c r="G210" s="66">
        <f t="shared" si="11"/>
        <v>0</v>
      </c>
    </row>
    <row r="211" spans="1:7" x14ac:dyDescent="0.3">
      <c r="A211" s="61">
        <v>42992</v>
      </c>
      <c r="B211" s="91">
        <f>(SIGN(VLOOKUP(A211,Timer!$A$6:$L$323,6,FALSE))+SIGN(VLOOKUP(A211,Timer!$A$6:$L$323,9,FALSE))+SIGN(VLOOKUP(A211,Timer!$A$6:$L$323,12,FALSE)))*$A$3*2</f>
        <v>0</v>
      </c>
      <c r="C211" s="92">
        <f t="shared" si="9"/>
        <v>0</v>
      </c>
      <c r="D211" s="66">
        <f>C211*$C$3</f>
        <v>0</v>
      </c>
      <c r="E211" s="66">
        <f t="shared" si="10"/>
        <v>0</v>
      </c>
      <c r="F211" s="66">
        <f>E211*$D$3</f>
        <v>0</v>
      </c>
      <c r="G211" s="66">
        <f t="shared" si="11"/>
        <v>0</v>
      </c>
    </row>
    <row r="212" spans="1:7" x14ac:dyDescent="0.3">
      <c r="A212" s="61">
        <v>42993</v>
      </c>
      <c r="B212" s="91">
        <f>(SIGN(VLOOKUP(A212,Timer!$A$6:$L$323,6,FALSE))+SIGN(VLOOKUP(A212,Timer!$A$6:$L$323,9,FALSE))+SIGN(VLOOKUP(A212,Timer!$A$6:$L$323,12,FALSE)))*$A$3*2</f>
        <v>0</v>
      </c>
      <c r="C212" s="92">
        <f t="shared" si="9"/>
        <v>0</v>
      </c>
      <c r="D212" s="66">
        <f>C212*$C$3</f>
        <v>0</v>
      </c>
      <c r="E212" s="66">
        <f t="shared" si="10"/>
        <v>0</v>
      </c>
      <c r="F212" s="66">
        <f>E212*$D$3</f>
        <v>0</v>
      </c>
      <c r="G212" s="66">
        <f t="shared" si="11"/>
        <v>0</v>
      </c>
    </row>
    <row r="213" spans="1:7" x14ac:dyDescent="0.3">
      <c r="A213" s="61">
        <v>42994</v>
      </c>
      <c r="B213" s="91">
        <f>(SIGN(VLOOKUP(A213,Timer!$A$6:$L$323,6,FALSE))+SIGN(VLOOKUP(A213,Timer!$A$6:$L$323,9,FALSE))+SIGN(VLOOKUP(A213,Timer!$A$6:$L$323,12,FALSE)))*$A$3*2</f>
        <v>0</v>
      </c>
      <c r="C213" s="92">
        <f t="shared" si="9"/>
        <v>0</v>
      </c>
      <c r="D213" s="66">
        <f>C213*$C$3</f>
        <v>0</v>
      </c>
      <c r="E213" s="66">
        <f t="shared" si="10"/>
        <v>0</v>
      </c>
      <c r="F213" s="66">
        <f>E213*$D$3</f>
        <v>0</v>
      </c>
      <c r="G213" s="66">
        <f t="shared" si="11"/>
        <v>0</v>
      </c>
    </row>
    <row r="214" spans="1:7" x14ac:dyDescent="0.3">
      <c r="A214" s="61">
        <v>42995</v>
      </c>
      <c r="B214" s="91">
        <f>(SIGN(VLOOKUP(A214,Timer!$A$6:$L$323,6,FALSE))+SIGN(VLOOKUP(A214,Timer!$A$6:$L$323,9,FALSE))+SIGN(VLOOKUP(A214,Timer!$A$6:$L$323,12,FALSE)))*$A$3*2</f>
        <v>0</v>
      </c>
      <c r="C214" s="92">
        <f t="shared" si="9"/>
        <v>0</v>
      </c>
      <c r="D214" s="66">
        <f>C214*$C$3</f>
        <v>0</v>
      </c>
      <c r="E214" s="66">
        <f t="shared" si="10"/>
        <v>0</v>
      </c>
      <c r="F214" s="66">
        <f>E214*$D$3</f>
        <v>0</v>
      </c>
      <c r="G214" s="66">
        <f t="shared" si="11"/>
        <v>0</v>
      </c>
    </row>
    <row r="215" spans="1:7" x14ac:dyDescent="0.3">
      <c r="A215" s="61">
        <v>42996</v>
      </c>
      <c r="B215" s="91">
        <f>(SIGN(VLOOKUP(A215,Timer!$A$6:$L$323,6,FALSE))+SIGN(VLOOKUP(A215,Timer!$A$6:$L$323,9,FALSE))+SIGN(VLOOKUP(A215,Timer!$A$6:$L$323,12,FALSE)))*$A$3*2</f>
        <v>0</v>
      </c>
      <c r="C215" s="92">
        <f t="shared" si="9"/>
        <v>0</v>
      </c>
      <c r="D215" s="66">
        <f>C215*$C$3</f>
        <v>0</v>
      </c>
      <c r="E215" s="66">
        <f t="shared" si="10"/>
        <v>0</v>
      </c>
      <c r="F215" s="66">
        <f>E215*$D$3</f>
        <v>0</v>
      </c>
      <c r="G215" s="66">
        <f t="shared" si="11"/>
        <v>0</v>
      </c>
    </row>
    <row r="216" spans="1:7" x14ac:dyDescent="0.3">
      <c r="A216" s="61">
        <v>42997</v>
      </c>
      <c r="B216" s="91">
        <f>(SIGN(VLOOKUP(A216,Timer!$A$6:$L$323,6,FALSE))+SIGN(VLOOKUP(A216,Timer!$A$6:$L$323,9,FALSE))+SIGN(VLOOKUP(A216,Timer!$A$6:$L$323,12,FALSE)))*$A$3*2</f>
        <v>0</v>
      </c>
      <c r="C216" s="92">
        <f t="shared" si="9"/>
        <v>0</v>
      </c>
      <c r="D216" s="66">
        <f>C216*$C$3</f>
        <v>0</v>
      </c>
      <c r="E216" s="66">
        <f t="shared" si="10"/>
        <v>0</v>
      </c>
      <c r="F216" s="66">
        <f>E216*$D$3</f>
        <v>0</v>
      </c>
      <c r="G216" s="66">
        <f t="shared" si="11"/>
        <v>0</v>
      </c>
    </row>
    <row r="217" spans="1:7" x14ac:dyDescent="0.3">
      <c r="A217" s="61">
        <v>42998</v>
      </c>
      <c r="B217" s="91">
        <f>(SIGN(VLOOKUP(A217,Timer!$A$6:$L$323,6,FALSE))+SIGN(VLOOKUP(A217,Timer!$A$6:$L$323,9,FALSE))+SIGN(VLOOKUP(A217,Timer!$A$6:$L$323,12,FALSE)))*$A$3*2</f>
        <v>0</v>
      </c>
      <c r="C217" s="92">
        <f t="shared" si="9"/>
        <v>0</v>
      </c>
      <c r="D217" s="66">
        <f>C217*$C$3</f>
        <v>0</v>
      </c>
      <c r="E217" s="66">
        <f t="shared" si="10"/>
        <v>0</v>
      </c>
      <c r="F217" s="66">
        <f>E217*$D$3</f>
        <v>0</v>
      </c>
      <c r="G217" s="66">
        <f t="shared" si="11"/>
        <v>0</v>
      </c>
    </row>
    <row r="218" spans="1:7" x14ac:dyDescent="0.3">
      <c r="A218" s="61">
        <v>42999</v>
      </c>
      <c r="B218" s="91">
        <f>(SIGN(VLOOKUP(A218,Timer!$A$6:$L$323,6,FALSE))+SIGN(VLOOKUP(A218,Timer!$A$6:$L$323,9,FALSE))+SIGN(VLOOKUP(A218,Timer!$A$6:$L$323,12,FALSE)))*$A$3*2</f>
        <v>0</v>
      </c>
      <c r="C218" s="92">
        <f t="shared" si="9"/>
        <v>0</v>
      </c>
      <c r="D218" s="66">
        <f>C218*$C$3</f>
        <v>0</v>
      </c>
      <c r="E218" s="66">
        <f t="shared" si="10"/>
        <v>0</v>
      </c>
      <c r="F218" s="66">
        <f>E218*$D$3</f>
        <v>0</v>
      </c>
      <c r="G218" s="66">
        <f t="shared" si="11"/>
        <v>0</v>
      </c>
    </row>
    <row r="219" spans="1:7" x14ac:dyDescent="0.3">
      <c r="A219" s="61">
        <v>43000</v>
      </c>
      <c r="B219" s="91">
        <f>(SIGN(VLOOKUP(A219,Timer!$A$6:$L$323,6,FALSE))+SIGN(VLOOKUP(A219,Timer!$A$6:$L$323,9,FALSE))+SIGN(VLOOKUP(A219,Timer!$A$6:$L$323,12,FALSE)))*$A$3*2</f>
        <v>0</v>
      </c>
      <c r="C219" s="92">
        <f t="shared" si="9"/>
        <v>0</v>
      </c>
      <c r="D219" s="66">
        <f>C219*$C$3</f>
        <v>0</v>
      </c>
      <c r="E219" s="66">
        <f t="shared" si="10"/>
        <v>0</v>
      </c>
      <c r="F219" s="66">
        <f>E219*$D$3</f>
        <v>0</v>
      </c>
      <c r="G219" s="66">
        <f t="shared" si="11"/>
        <v>0</v>
      </c>
    </row>
    <row r="220" spans="1:7" x14ac:dyDescent="0.3">
      <c r="A220" s="61">
        <v>43001</v>
      </c>
      <c r="B220" s="91">
        <f>(SIGN(VLOOKUP(A220,Timer!$A$6:$L$323,6,FALSE))+SIGN(VLOOKUP(A220,Timer!$A$6:$L$323,9,FALSE))+SIGN(VLOOKUP(A220,Timer!$A$6:$L$323,12,FALSE)))*$A$3*2</f>
        <v>0</v>
      </c>
      <c r="C220" s="92">
        <f t="shared" si="9"/>
        <v>0</v>
      </c>
      <c r="D220" s="66">
        <f>C220*$C$3</f>
        <v>0</v>
      </c>
      <c r="E220" s="66">
        <f t="shared" si="10"/>
        <v>0</v>
      </c>
      <c r="F220" s="66">
        <f>E220*$D$3</f>
        <v>0</v>
      </c>
      <c r="G220" s="66">
        <f t="shared" si="11"/>
        <v>0</v>
      </c>
    </row>
    <row r="221" spans="1:7" x14ac:dyDescent="0.3">
      <c r="A221" s="61">
        <v>43002</v>
      </c>
      <c r="B221" s="91">
        <f>(SIGN(VLOOKUP(A221,Timer!$A$6:$L$323,6,FALSE))+SIGN(VLOOKUP(A221,Timer!$A$6:$L$323,9,FALSE))+SIGN(VLOOKUP(A221,Timer!$A$6:$L$323,12,FALSE)))*$A$3*2</f>
        <v>0</v>
      </c>
      <c r="C221" s="92">
        <f t="shared" si="9"/>
        <v>0</v>
      </c>
      <c r="D221" s="66">
        <f>C221*$C$3</f>
        <v>0</v>
      </c>
      <c r="E221" s="66">
        <f t="shared" si="10"/>
        <v>0</v>
      </c>
      <c r="F221" s="66">
        <f>E221*$D$3</f>
        <v>0</v>
      </c>
      <c r="G221" s="66">
        <f t="shared" si="11"/>
        <v>0</v>
      </c>
    </row>
    <row r="222" spans="1:7" x14ac:dyDescent="0.3">
      <c r="A222" s="61">
        <v>43003</v>
      </c>
      <c r="B222" s="91">
        <f>(SIGN(VLOOKUP(A222,Timer!$A$6:$L$323,6,FALSE))+SIGN(VLOOKUP(A222,Timer!$A$6:$L$323,9,FALSE))+SIGN(VLOOKUP(A222,Timer!$A$6:$L$323,12,FALSE)))*$A$3*2</f>
        <v>0</v>
      </c>
      <c r="C222" s="92">
        <f t="shared" si="9"/>
        <v>0</v>
      </c>
      <c r="D222" s="66">
        <f>C222*$C$3</f>
        <v>0</v>
      </c>
      <c r="E222" s="66">
        <f t="shared" si="10"/>
        <v>0</v>
      </c>
      <c r="F222" s="66">
        <f>E222*$D$3</f>
        <v>0</v>
      </c>
      <c r="G222" s="66">
        <f t="shared" si="11"/>
        <v>0</v>
      </c>
    </row>
    <row r="223" spans="1:7" x14ac:dyDescent="0.3">
      <c r="A223" s="61">
        <v>43004</v>
      </c>
      <c r="B223" s="91">
        <f>(SIGN(VLOOKUP(A223,Timer!$A$6:$L$323,6,FALSE))+SIGN(VLOOKUP(A223,Timer!$A$6:$L$323,9,FALSE))+SIGN(VLOOKUP(A223,Timer!$A$6:$L$323,12,FALSE)))*$A$3*2</f>
        <v>0</v>
      </c>
      <c r="C223" s="92">
        <f t="shared" si="9"/>
        <v>0</v>
      </c>
      <c r="D223" s="66">
        <f>C223*$C$3</f>
        <v>0</v>
      </c>
      <c r="E223" s="66">
        <f t="shared" si="10"/>
        <v>0</v>
      </c>
      <c r="F223" s="66">
        <f>E223*$D$3</f>
        <v>0</v>
      </c>
      <c r="G223" s="66">
        <f t="shared" si="11"/>
        <v>0</v>
      </c>
    </row>
    <row r="224" spans="1:7" x14ac:dyDescent="0.3">
      <c r="A224" s="61">
        <v>43005</v>
      </c>
      <c r="B224" s="91">
        <f>(SIGN(VLOOKUP(A224,Timer!$A$6:$L$323,6,FALSE))+SIGN(VLOOKUP(A224,Timer!$A$6:$L$323,9,FALSE))+SIGN(VLOOKUP(A224,Timer!$A$6:$L$323,12,FALSE)))*$A$3*2</f>
        <v>0</v>
      </c>
      <c r="C224" s="92">
        <f t="shared" si="9"/>
        <v>0</v>
      </c>
      <c r="D224" s="66">
        <f>C224*$C$3</f>
        <v>0</v>
      </c>
      <c r="E224" s="66">
        <f t="shared" si="10"/>
        <v>0</v>
      </c>
      <c r="F224" s="66">
        <f>E224*$D$3</f>
        <v>0</v>
      </c>
      <c r="G224" s="66">
        <f t="shared" si="11"/>
        <v>0</v>
      </c>
    </row>
    <row r="225" spans="1:7" x14ac:dyDescent="0.3">
      <c r="A225" s="61">
        <v>43006</v>
      </c>
      <c r="B225" s="91">
        <f>(SIGN(VLOOKUP(A225,Timer!$A$6:$L$323,6,FALSE))+SIGN(VLOOKUP(A225,Timer!$A$6:$L$323,9,FALSE))+SIGN(VLOOKUP(A225,Timer!$A$6:$L$323,12,FALSE)))*$A$3*2</f>
        <v>0</v>
      </c>
      <c r="C225" s="92">
        <f t="shared" si="9"/>
        <v>0</v>
      </c>
      <c r="D225" s="66">
        <f>C225*$C$3</f>
        <v>0</v>
      </c>
      <c r="E225" s="66">
        <f t="shared" si="10"/>
        <v>0</v>
      </c>
      <c r="F225" s="66">
        <f>E225*$D$3</f>
        <v>0</v>
      </c>
      <c r="G225" s="66">
        <f t="shared" si="11"/>
        <v>0</v>
      </c>
    </row>
    <row r="226" spans="1:7" x14ac:dyDescent="0.3">
      <c r="A226" s="61">
        <v>43007</v>
      </c>
      <c r="B226" s="91">
        <f>(SIGN(VLOOKUP(A226,Timer!$A$6:$L$323,6,FALSE))+SIGN(VLOOKUP(A226,Timer!$A$6:$L$323,9,FALSE))+SIGN(VLOOKUP(A226,Timer!$A$6:$L$323,12,FALSE)))*$A$3*2</f>
        <v>0</v>
      </c>
      <c r="C226" s="92">
        <f t="shared" si="9"/>
        <v>0</v>
      </c>
      <c r="D226" s="66">
        <f>C226*$C$3</f>
        <v>0</v>
      </c>
      <c r="E226" s="66">
        <f t="shared" si="10"/>
        <v>0</v>
      </c>
      <c r="F226" s="66">
        <f>E226*$D$3</f>
        <v>0</v>
      </c>
      <c r="G226" s="66">
        <f t="shared" si="11"/>
        <v>0</v>
      </c>
    </row>
    <row r="227" spans="1:7" x14ac:dyDescent="0.3">
      <c r="A227" s="61">
        <v>43008</v>
      </c>
      <c r="B227" s="91">
        <f>(SIGN(VLOOKUP(A227,Timer!$A$6:$L$323,6,FALSE))+SIGN(VLOOKUP(A227,Timer!$A$6:$L$323,9,FALSE))+SIGN(VLOOKUP(A227,Timer!$A$6:$L$323,12,FALSE)))*$A$3*2</f>
        <v>0</v>
      </c>
      <c r="C227" s="92">
        <f t="shared" si="9"/>
        <v>0</v>
      </c>
      <c r="D227" s="66">
        <f>C227*$C$3</f>
        <v>0</v>
      </c>
      <c r="E227" s="66">
        <f t="shared" si="10"/>
        <v>0</v>
      </c>
      <c r="F227" s="66">
        <f>E227*$D$3</f>
        <v>0</v>
      </c>
      <c r="G227" s="66">
        <f t="shared" si="11"/>
        <v>0</v>
      </c>
    </row>
    <row r="228" spans="1:7" x14ac:dyDescent="0.3">
      <c r="A228" s="61">
        <v>43009</v>
      </c>
      <c r="B228" s="91">
        <f>(SIGN(VLOOKUP(A228,Timer!$A$6:$L$323,6,FALSE))+SIGN(VLOOKUP(A228,Timer!$A$6:$L$323,9,FALSE))+SIGN(VLOOKUP(A228,Timer!$A$6:$L$323,12,FALSE)))*$A$3*2</f>
        <v>0</v>
      </c>
      <c r="C228" s="92">
        <f t="shared" si="9"/>
        <v>0</v>
      </c>
      <c r="D228" s="66">
        <f>C228*$C$3</f>
        <v>0</v>
      </c>
      <c r="E228" s="66">
        <f t="shared" si="10"/>
        <v>0</v>
      </c>
      <c r="F228" s="66">
        <f>E228*$D$3</f>
        <v>0</v>
      </c>
      <c r="G228" s="66">
        <f t="shared" si="11"/>
        <v>0</v>
      </c>
    </row>
    <row r="229" spans="1:7" x14ac:dyDescent="0.3">
      <c r="A229" s="61">
        <v>43010</v>
      </c>
      <c r="B229" s="91">
        <f>(SIGN(VLOOKUP(A229,Timer!$A$6:$L$323,6,FALSE))+SIGN(VLOOKUP(A229,Timer!$A$6:$L$323,9,FALSE))+SIGN(VLOOKUP(A229,Timer!$A$6:$L$323,12,FALSE)))*$A$3*2</f>
        <v>0</v>
      </c>
      <c r="C229" s="92">
        <f t="shared" si="9"/>
        <v>0</v>
      </c>
      <c r="D229" s="66">
        <f>C229*$C$3</f>
        <v>0</v>
      </c>
      <c r="E229" s="66">
        <f t="shared" si="10"/>
        <v>0</v>
      </c>
      <c r="F229" s="66">
        <f>E229*$D$3</f>
        <v>0</v>
      </c>
      <c r="G229" s="66">
        <f t="shared" si="11"/>
        <v>0</v>
      </c>
    </row>
    <row r="230" spans="1:7" x14ac:dyDescent="0.3">
      <c r="A230" s="61">
        <v>43011</v>
      </c>
      <c r="B230" s="91">
        <f>(SIGN(VLOOKUP(A230,Timer!$A$6:$L$323,6,FALSE))+SIGN(VLOOKUP(A230,Timer!$A$6:$L$323,9,FALSE))+SIGN(VLOOKUP(A230,Timer!$A$6:$L$323,12,FALSE)))*$A$3*2</f>
        <v>0</v>
      </c>
      <c r="C230" s="92">
        <f t="shared" si="9"/>
        <v>0</v>
      </c>
      <c r="D230" s="66">
        <f>C230*$C$3</f>
        <v>0</v>
      </c>
      <c r="E230" s="66">
        <f t="shared" si="10"/>
        <v>0</v>
      </c>
      <c r="F230" s="66">
        <f>E230*$D$3</f>
        <v>0</v>
      </c>
      <c r="G230" s="66">
        <f t="shared" si="11"/>
        <v>0</v>
      </c>
    </row>
    <row r="231" spans="1:7" x14ac:dyDescent="0.3">
      <c r="A231" s="61">
        <v>43012</v>
      </c>
      <c r="B231" s="91">
        <f>(SIGN(VLOOKUP(A231,Timer!$A$6:$L$323,6,FALSE))+SIGN(VLOOKUP(A231,Timer!$A$6:$L$323,9,FALSE))+SIGN(VLOOKUP(A231,Timer!$A$6:$L$323,12,FALSE)))*$A$3*2</f>
        <v>0</v>
      </c>
      <c r="C231" s="92">
        <f t="shared" si="9"/>
        <v>0</v>
      </c>
      <c r="D231" s="66">
        <f>C231*$C$3</f>
        <v>0</v>
      </c>
      <c r="E231" s="66">
        <f t="shared" si="10"/>
        <v>0</v>
      </c>
      <c r="F231" s="66">
        <f>E231*$D$3</f>
        <v>0</v>
      </c>
      <c r="G231" s="66">
        <f t="shared" si="11"/>
        <v>0</v>
      </c>
    </row>
    <row r="232" spans="1:7" x14ac:dyDescent="0.3">
      <c r="A232" s="61">
        <v>43013</v>
      </c>
      <c r="B232" s="91">
        <f>(SIGN(VLOOKUP(A232,Timer!$A$6:$L$323,6,FALSE))+SIGN(VLOOKUP(A232,Timer!$A$6:$L$323,9,FALSE))+SIGN(VLOOKUP(A232,Timer!$A$6:$L$323,12,FALSE)))*$A$3*2</f>
        <v>0</v>
      </c>
      <c r="C232" s="92">
        <f t="shared" si="9"/>
        <v>0</v>
      </c>
      <c r="D232" s="66">
        <f>C232*$C$3</f>
        <v>0</v>
      </c>
      <c r="E232" s="66">
        <f t="shared" si="10"/>
        <v>0</v>
      </c>
      <c r="F232" s="66">
        <f>E232*$D$3</f>
        <v>0</v>
      </c>
      <c r="G232" s="66">
        <f t="shared" si="11"/>
        <v>0</v>
      </c>
    </row>
    <row r="233" spans="1:7" x14ac:dyDescent="0.3">
      <c r="A233" s="61">
        <v>43014</v>
      </c>
      <c r="B233" s="91">
        <f>(SIGN(VLOOKUP(A233,Timer!$A$6:$L$323,6,FALSE))+SIGN(VLOOKUP(A233,Timer!$A$6:$L$323,9,FALSE))+SIGN(VLOOKUP(A233,Timer!$A$6:$L$323,12,FALSE)))*$A$3*2</f>
        <v>0</v>
      </c>
      <c r="C233" s="92">
        <f t="shared" si="9"/>
        <v>0</v>
      </c>
      <c r="D233" s="66">
        <f>C233*$C$3</f>
        <v>0</v>
      </c>
      <c r="E233" s="66">
        <f t="shared" si="10"/>
        <v>0</v>
      </c>
      <c r="F233" s="66">
        <f>E233*$D$3</f>
        <v>0</v>
      </c>
      <c r="G233" s="66">
        <f t="shared" si="11"/>
        <v>0</v>
      </c>
    </row>
    <row r="234" spans="1:7" x14ac:dyDescent="0.3">
      <c r="A234" s="61">
        <v>43015</v>
      </c>
      <c r="B234" s="91">
        <f>(SIGN(VLOOKUP(A234,Timer!$A$6:$L$323,6,FALSE))+SIGN(VLOOKUP(A234,Timer!$A$6:$L$323,9,FALSE))+SIGN(VLOOKUP(A234,Timer!$A$6:$L$323,12,FALSE)))*$A$3*2</f>
        <v>0</v>
      </c>
      <c r="C234" s="92">
        <f t="shared" si="9"/>
        <v>0</v>
      </c>
      <c r="D234" s="66">
        <f>C234*$C$3</f>
        <v>0</v>
      </c>
      <c r="E234" s="66">
        <f t="shared" si="10"/>
        <v>0</v>
      </c>
      <c r="F234" s="66">
        <f>E234*$D$3</f>
        <v>0</v>
      </c>
      <c r="G234" s="66">
        <f t="shared" si="11"/>
        <v>0</v>
      </c>
    </row>
    <row r="235" spans="1:7" x14ac:dyDescent="0.3">
      <c r="A235" s="61">
        <v>43016</v>
      </c>
      <c r="B235" s="91">
        <f>(SIGN(VLOOKUP(A235,Timer!$A$6:$L$323,6,FALSE))+SIGN(VLOOKUP(A235,Timer!$A$6:$L$323,9,FALSE))+SIGN(VLOOKUP(A235,Timer!$A$6:$L$323,12,FALSE)))*$A$3*2</f>
        <v>0</v>
      </c>
      <c r="C235" s="92">
        <f t="shared" si="9"/>
        <v>0</v>
      </c>
      <c r="D235" s="66">
        <f>C235*$C$3</f>
        <v>0</v>
      </c>
      <c r="E235" s="66">
        <f t="shared" si="10"/>
        <v>0</v>
      </c>
      <c r="F235" s="66">
        <f>E235*$D$3</f>
        <v>0</v>
      </c>
      <c r="G235" s="66">
        <f t="shared" si="11"/>
        <v>0</v>
      </c>
    </row>
    <row r="236" spans="1:7" x14ac:dyDescent="0.3">
      <c r="A236" s="61">
        <v>43017</v>
      </c>
      <c r="B236" s="91">
        <f>(SIGN(VLOOKUP(A236,Timer!$A$6:$L$323,6,FALSE))+SIGN(VLOOKUP(A236,Timer!$A$6:$L$323,9,FALSE))+SIGN(VLOOKUP(A236,Timer!$A$6:$L$323,12,FALSE)))*$A$3*2</f>
        <v>0</v>
      </c>
      <c r="C236" s="92">
        <f t="shared" si="9"/>
        <v>0</v>
      </c>
      <c r="D236" s="66">
        <f>C236*$C$3</f>
        <v>0</v>
      </c>
      <c r="E236" s="66">
        <f t="shared" si="10"/>
        <v>0</v>
      </c>
      <c r="F236" s="66">
        <f>E236*$D$3</f>
        <v>0</v>
      </c>
      <c r="G236" s="66">
        <f t="shared" si="11"/>
        <v>0</v>
      </c>
    </row>
    <row r="237" spans="1:7" x14ac:dyDescent="0.3">
      <c r="A237" s="61">
        <v>43018</v>
      </c>
      <c r="B237" s="91">
        <f>(SIGN(VLOOKUP(A237,Timer!$A$6:$L$323,6,FALSE))+SIGN(VLOOKUP(A237,Timer!$A$6:$L$323,9,FALSE))+SIGN(VLOOKUP(A237,Timer!$A$6:$L$323,12,FALSE)))*$A$3*2</f>
        <v>0</v>
      </c>
      <c r="C237" s="92">
        <f t="shared" si="9"/>
        <v>0</v>
      </c>
      <c r="D237" s="66">
        <f>C237*$C$3</f>
        <v>0</v>
      </c>
      <c r="E237" s="66">
        <f t="shared" si="10"/>
        <v>0</v>
      </c>
      <c r="F237" s="66">
        <f>E237*$D$3</f>
        <v>0</v>
      </c>
      <c r="G237" s="66">
        <f t="shared" si="11"/>
        <v>0</v>
      </c>
    </row>
    <row r="238" spans="1:7" x14ac:dyDescent="0.3">
      <c r="A238" s="61">
        <v>43019</v>
      </c>
      <c r="B238" s="91">
        <f>(SIGN(VLOOKUP(A238,Timer!$A$6:$L$323,6,FALSE))+SIGN(VLOOKUP(A238,Timer!$A$6:$L$323,9,FALSE))+SIGN(VLOOKUP(A238,Timer!$A$6:$L$323,12,FALSE)))*$A$3*2</f>
        <v>0</v>
      </c>
      <c r="C238" s="92">
        <f t="shared" si="9"/>
        <v>0</v>
      </c>
      <c r="D238" s="66">
        <f>C238*$C$3</f>
        <v>0</v>
      </c>
      <c r="E238" s="66">
        <f t="shared" si="10"/>
        <v>0</v>
      </c>
      <c r="F238" s="66">
        <f>E238*$D$3</f>
        <v>0</v>
      </c>
      <c r="G238" s="66">
        <f t="shared" si="11"/>
        <v>0</v>
      </c>
    </row>
    <row r="239" spans="1:7" x14ac:dyDescent="0.3">
      <c r="A239" s="61">
        <v>43020</v>
      </c>
      <c r="B239" s="91">
        <f>(SIGN(VLOOKUP(A239,Timer!$A$6:$L$323,6,FALSE))+SIGN(VLOOKUP(A239,Timer!$A$6:$L$323,9,FALSE))+SIGN(VLOOKUP(A239,Timer!$A$6:$L$323,12,FALSE)))*$A$3*2</f>
        <v>0</v>
      </c>
      <c r="C239" s="92">
        <f t="shared" si="9"/>
        <v>0</v>
      </c>
      <c r="D239" s="66">
        <f>C239*$C$3</f>
        <v>0</v>
      </c>
      <c r="E239" s="66">
        <f t="shared" si="10"/>
        <v>0</v>
      </c>
      <c r="F239" s="66">
        <f>E239*$D$3</f>
        <v>0</v>
      </c>
      <c r="G239" s="66">
        <f t="shared" si="11"/>
        <v>0</v>
      </c>
    </row>
    <row r="240" spans="1:7" x14ac:dyDescent="0.3">
      <c r="A240" s="61">
        <v>43021</v>
      </c>
      <c r="B240" s="91">
        <f>(SIGN(VLOOKUP(A240,Timer!$A$6:$L$323,6,FALSE))+SIGN(VLOOKUP(A240,Timer!$A$6:$L$323,9,FALSE))+SIGN(VLOOKUP(A240,Timer!$A$6:$L$323,12,FALSE)))*$A$3*2</f>
        <v>0</v>
      </c>
      <c r="C240" s="92">
        <f t="shared" si="9"/>
        <v>0</v>
      </c>
      <c r="D240" s="66">
        <f>C240*$C$3</f>
        <v>0</v>
      </c>
      <c r="E240" s="66">
        <f t="shared" si="10"/>
        <v>0</v>
      </c>
      <c r="F240" s="66">
        <f>E240*$D$3</f>
        <v>0</v>
      </c>
      <c r="G240" s="66">
        <f t="shared" si="11"/>
        <v>0</v>
      </c>
    </row>
    <row r="241" spans="1:7" x14ac:dyDescent="0.3">
      <c r="A241" s="61">
        <v>43022</v>
      </c>
      <c r="B241" s="91">
        <f>(SIGN(VLOOKUP(A241,Timer!$A$6:$L$323,6,FALSE))+SIGN(VLOOKUP(A241,Timer!$A$6:$L$323,9,FALSE))+SIGN(VLOOKUP(A241,Timer!$A$6:$L$323,12,FALSE)))*$A$3*2</f>
        <v>0</v>
      </c>
      <c r="C241" s="92">
        <f t="shared" si="9"/>
        <v>0</v>
      </c>
      <c r="D241" s="66">
        <f>C241*$C$3</f>
        <v>0</v>
      </c>
      <c r="E241" s="66">
        <f t="shared" si="10"/>
        <v>0</v>
      </c>
      <c r="F241" s="66">
        <f>E241*$D$3</f>
        <v>0</v>
      </c>
      <c r="G241" s="66">
        <f t="shared" si="11"/>
        <v>0</v>
      </c>
    </row>
    <row r="242" spans="1:7" x14ac:dyDescent="0.3">
      <c r="A242" s="61">
        <v>43023</v>
      </c>
      <c r="B242" s="91">
        <f>(SIGN(VLOOKUP(A242,Timer!$A$6:$L$323,6,FALSE))+SIGN(VLOOKUP(A242,Timer!$A$6:$L$323,9,FALSE))+SIGN(VLOOKUP(A242,Timer!$A$6:$L$323,12,FALSE)))*$A$3*2</f>
        <v>0</v>
      </c>
      <c r="C242" s="92">
        <f t="shared" si="9"/>
        <v>0</v>
      </c>
      <c r="D242" s="66">
        <f>C242*$C$3</f>
        <v>0</v>
      </c>
      <c r="E242" s="66">
        <f t="shared" si="10"/>
        <v>0</v>
      </c>
      <c r="F242" s="66">
        <f>E242*$D$3</f>
        <v>0</v>
      </c>
      <c r="G242" s="66">
        <f t="shared" si="11"/>
        <v>0</v>
      </c>
    </row>
    <row r="243" spans="1:7" x14ac:dyDescent="0.3">
      <c r="A243" s="61">
        <v>43024</v>
      </c>
      <c r="B243" s="91">
        <f>(SIGN(VLOOKUP(A243,Timer!$A$6:$L$323,6,FALSE))+SIGN(VLOOKUP(A243,Timer!$A$6:$L$323,9,FALSE))+SIGN(VLOOKUP(A243,Timer!$A$6:$L$323,12,FALSE)))*$A$3*2</f>
        <v>0</v>
      </c>
      <c r="C243" s="92">
        <f t="shared" si="9"/>
        <v>0</v>
      </c>
      <c r="D243" s="66">
        <f>C243*$C$3</f>
        <v>0</v>
      </c>
      <c r="E243" s="66">
        <f t="shared" si="10"/>
        <v>0</v>
      </c>
      <c r="F243" s="66">
        <f>E243*$D$3</f>
        <v>0</v>
      </c>
      <c r="G243" s="66">
        <f t="shared" si="11"/>
        <v>0</v>
      </c>
    </row>
    <row r="244" spans="1:7" x14ac:dyDescent="0.3">
      <c r="A244" s="61">
        <v>43025</v>
      </c>
      <c r="B244" s="91">
        <f>(SIGN(VLOOKUP(A244,Timer!$A$6:$L$323,6,FALSE))+SIGN(VLOOKUP(A244,Timer!$A$6:$L$323,9,FALSE))+SIGN(VLOOKUP(A244,Timer!$A$6:$L$323,12,FALSE)))*$A$3*2</f>
        <v>0</v>
      </c>
      <c r="C244" s="92">
        <f t="shared" si="9"/>
        <v>0</v>
      </c>
      <c r="D244" s="66">
        <f>C244*$C$3</f>
        <v>0</v>
      </c>
      <c r="E244" s="66">
        <f t="shared" si="10"/>
        <v>0</v>
      </c>
      <c r="F244" s="66">
        <f>E244*$D$3</f>
        <v>0</v>
      </c>
      <c r="G244" s="66">
        <f t="shared" si="11"/>
        <v>0</v>
      </c>
    </row>
    <row r="245" spans="1:7" x14ac:dyDescent="0.3">
      <c r="A245" s="61">
        <v>43026</v>
      </c>
      <c r="B245" s="91">
        <f>(SIGN(VLOOKUP(A245,Timer!$A$6:$L$323,6,FALSE))+SIGN(VLOOKUP(A245,Timer!$A$6:$L$323,9,FALSE))+SIGN(VLOOKUP(A245,Timer!$A$6:$L$323,12,FALSE)))*$A$3*2</f>
        <v>0</v>
      </c>
      <c r="C245" s="92">
        <f t="shared" si="9"/>
        <v>0</v>
      </c>
      <c r="D245" s="66">
        <f>C245*$C$3</f>
        <v>0</v>
      </c>
      <c r="E245" s="66">
        <f t="shared" si="10"/>
        <v>0</v>
      </c>
      <c r="F245" s="66">
        <f>E245*$D$3</f>
        <v>0</v>
      </c>
      <c r="G245" s="66">
        <f t="shared" si="11"/>
        <v>0</v>
      </c>
    </row>
    <row r="246" spans="1:7" x14ac:dyDescent="0.3">
      <c r="A246" s="61">
        <v>43027</v>
      </c>
      <c r="B246" s="91">
        <f>(SIGN(VLOOKUP(A246,Timer!$A$6:$L$323,6,FALSE))+SIGN(VLOOKUP(A246,Timer!$A$6:$L$323,9,FALSE))+SIGN(VLOOKUP(A246,Timer!$A$6:$L$323,12,FALSE)))*$A$3*2</f>
        <v>0</v>
      </c>
      <c r="C246" s="92">
        <f t="shared" si="9"/>
        <v>0</v>
      </c>
      <c r="D246" s="66">
        <f>C246*$C$3</f>
        <v>0</v>
      </c>
      <c r="E246" s="66">
        <f t="shared" si="10"/>
        <v>0</v>
      </c>
      <c r="F246" s="66">
        <f>E246*$D$3</f>
        <v>0</v>
      </c>
      <c r="G246" s="66">
        <f t="shared" si="11"/>
        <v>0</v>
      </c>
    </row>
    <row r="247" spans="1:7" x14ac:dyDescent="0.3">
      <c r="A247" s="61">
        <v>43028</v>
      </c>
      <c r="B247" s="91">
        <f>(SIGN(VLOOKUP(A247,Timer!$A$6:$L$323,6,FALSE))+SIGN(VLOOKUP(A247,Timer!$A$6:$L$323,9,FALSE))+SIGN(VLOOKUP(A247,Timer!$A$6:$L$323,12,FALSE)))*$A$3*2</f>
        <v>0</v>
      </c>
      <c r="C247" s="92">
        <f t="shared" si="9"/>
        <v>0</v>
      </c>
      <c r="D247" s="66">
        <f>C247*$C$3</f>
        <v>0</v>
      </c>
      <c r="E247" s="66">
        <f t="shared" si="10"/>
        <v>0</v>
      </c>
      <c r="F247" s="66">
        <f>E247*$D$3</f>
        <v>0</v>
      </c>
      <c r="G247" s="66">
        <f t="shared" si="11"/>
        <v>0</v>
      </c>
    </row>
    <row r="248" spans="1:7" x14ac:dyDescent="0.3">
      <c r="A248" s="61">
        <v>43029</v>
      </c>
      <c r="B248" s="91">
        <f>(SIGN(VLOOKUP(A248,Timer!$A$6:$L$323,6,FALSE))+SIGN(VLOOKUP(A248,Timer!$A$6:$L$323,9,FALSE))+SIGN(VLOOKUP(A248,Timer!$A$6:$L$323,12,FALSE)))*$A$3*2</f>
        <v>0</v>
      </c>
      <c r="C248" s="92">
        <f t="shared" si="9"/>
        <v>0</v>
      </c>
      <c r="D248" s="66">
        <f>C248*$C$3</f>
        <v>0</v>
      </c>
      <c r="E248" s="66">
        <f t="shared" si="10"/>
        <v>0</v>
      </c>
      <c r="F248" s="66">
        <f>E248*$D$3</f>
        <v>0</v>
      </c>
      <c r="G248" s="66">
        <f t="shared" si="11"/>
        <v>0</v>
      </c>
    </row>
    <row r="249" spans="1:7" x14ac:dyDescent="0.3">
      <c r="A249" s="61">
        <v>43030</v>
      </c>
      <c r="B249" s="91">
        <f>(SIGN(VLOOKUP(A249,Timer!$A$6:$L$323,6,FALSE))+SIGN(VLOOKUP(A249,Timer!$A$6:$L$323,9,FALSE))+SIGN(VLOOKUP(A249,Timer!$A$6:$L$323,12,FALSE)))*$A$3*2</f>
        <v>0</v>
      </c>
      <c r="C249" s="92">
        <f t="shared" si="9"/>
        <v>0</v>
      </c>
      <c r="D249" s="66">
        <f>C249*$C$3</f>
        <v>0</v>
      </c>
      <c r="E249" s="66">
        <f t="shared" si="10"/>
        <v>0</v>
      </c>
      <c r="F249" s="66">
        <f>E249*$D$3</f>
        <v>0</v>
      </c>
      <c r="G249" s="66">
        <f t="shared" si="11"/>
        <v>0</v>
      </c>
    </row>
    <row r="250" spans="1:7" x14ac:dyDescent="0.3">
      <c r="A250" s="61">
        <v>43031</v>
      </c>
      <c r="B250" s="91">
        <f>(SIGN(VLOOKUP(A250,Timer!$A$6:$L$323,6,FALSE))+SIGN(VLOOKUP(A250,Timer!$A$6:$L$323,9,FALSE))+SIGN(VLOOKUP(A250,Timer!$A$6:$L$323,12,FALSE)))*$A$3*2</f>
        <v>0</v>
      </c>
      <c r="C250" s="92">
        <f t="shared" si="9"/>
        <v>0</v>
      </c>
      <c r="D250" s="66">
        <f>C250*$C$3</f>
        <v>0</v>
      </c>
      <c r="E250" s="66">
        <f t="shared" si="10"/>
        <v>0</v>
      </c>
      <c r="F250" s="66">
        <f>E250*$D$3</f>
        <v>0</v>
      </c>
      <c r="G250" s="66">
        <f t="shared" si="11"/>
        <v>0</v>
      </c>
    </row>
    <row r="251" spans="1:7" x14ac:dyDescent="0.3">
      <c r="A251" s="61">
        <v>43032</v>
      </c>
      <c r="B251" s="91">
        <f>(SIGN(VLOOKUP(A251,Timer!$A$6:$L$323,6,FALSE))+SIGN(VLOOKUP(A251,Timer!$A$6:$L$323,9,FALSE))+SIGN(VLOOKUP(A251,Timer!$A$6:$L$323,12,FALSE)))*$A$3*2</f>
        <v>0</v>
      </c>
      <c r="C251" s="92">
        <f t="shared" si="9"/>
        <v>0</v>
      </c>
      <c r="D251" s="66">
        <f>C251*$C$3</f>
        <v>0</v>
      </c>
      <c r="E251" s="66">
        <f t="shared" si="10"/>
        <v>0</v>
      </c>
      <c r="F251" s="66">
        <f>E251*$D$3</f>
        <v>0</v>
      </c>
      <c r="G251" s="66">
        <f t="shared" si="11"/>
        <v>0</v>
      </c>
    </row>
    <row r="252" spans="1:7" x14ac:dyDescent="0.3">
      <c r="A252" s="61">
        <v>43033</v>
      </c>
      <c r="B252" s="91">
        <f>(SIGN(VLOOKUP(A252,Timer!$A$6:$L$323,6,FALSE))+SIGN(VLOOKUP(A252,Timer!$A$6:$L$323,9,FALSE))+SIGN(VLOOKUP(A252,Timer!$A$6:$L$323,12,FALSE)))*$A$3*2</f>
        <v>0</v>
      </c>
      <c r="C252" s="92">
        <f t="shared" si="9"/>
        <v>0</v>
      </c>
      <c r="D252" s="66">
        <f>C252*$C$3</f>
        <v>0</v>
      </c>
      <c r="E252" s="66">
        <f t="shared" si="10"/>
        <v>0</v>
      </c>
      <c r="F252" s="66">
        <f>E252*$D$3</f>
        <v>0</v>
      </c>
      <c r="G252" s="66">
        <f t="shared" si="11"/>
        <v>0</v>
      </c>
    </row>
    <row r="253" spans="1:7" x14ac:dyDescent="0.3">
      <c r="A253" s="61">
        <v>43034</v>
      </c>
      <c r="B253" s="91">
        <f>(SIGN(VLOOKUP(A253,Timer!$A$6:$L$323,6,FALSE))+SIGN(VLOOKUP(A253,Timer!$A$6:$L$323,9,FALSE))+SIGN(VLOOKUP(A253,Timer!$A$6:$L$323,12,FALSE)))*$A$3*2</f>
        <v>0</v>
      </c>
      <c r="C253" s="92">
        <f t="shared" si="9"/>
        <v>0</v>
      </c>
      <c r="D253" s="66">
        <f>C253*$C$3</f>
        <v>0</v>
      </c>
      <c r="E253" s="66">
        <f t="shared" si="10"/>
        <v>0</v>
      </c>
      <c r="F253" s="66">
        <f>E253*$D$3</f>
        <v>0</v>
      </c>
      <c r="G253" s="66">
        <f t="shared" si="11"/>
        <v>0</v>
      </c>
    </row>
    <row r="254" spans="1:7" x14ac:dyDescent="0.3">
      <c r="A254" s="61">
        <v>43035</v>
      </c>
      <c r="B254" s="91">
        <f>(SIGN(VLOOKUP(A254,Timer!$A$6:$L$323,6,FALSE))+SIGN(VLOOKUP(A254,Timer!$A$6:$L$323,9,FALSE))+SIGN(VLOOKUP(A254,Timer!$A$6:$L$323,12,FALSE)))*$A$3*2</f>
        <v>0</v>
      </c>
      <c r="C254" s="92">
        <f t="shared" si="9"/>
        <v>0</v>
      </c>
      <c r="D254" s="66">
        <f>C254*$C$3</f>
        <v>0</v>
      </c>
      <c r="E254" s="66">
        <f t="shared" si="10"/>
        <v>0</v>
      </c>
      <c r="F254" s="66">
        <f>E254*$D$3</f>
        <v>0</v>
      </c>
      <c r="G254" s="66">
        <f t="shared" si="11"/>
        <v>0</v>
      </c>
    </row>
    <row r="255" spans="1:7" x14ac:dyDescent="0.3">
      <c r="A255" s="61">
        <v>43036</v>
      </c>
      <c r="B255" s="91">
        <f>(SIGN(VLOOKUP(A255,Timer!$A$6:$L$323,6,FALSE))+SIGN(VLOOKUP(A255,Timer!$A$6:$L$323,9,FALSE))+SIGN(VLOOKUP(A255,Timer!$A$6:$L$323,12,FALSE)))*$A$3*2</f>
        <v>0</v>
      </c>
      <c r="C255" s="92">
        <f t="shared" si="9"/>
        <v>0</v>
      </c>
      <c r="D255" s="66">
        <f>C255*$C$3</f>
        <v>0</v>
      </c>
      <c r="E255" s="66">
        <f t="shared" si="10"/>
        <v>0</v>
      </c>
      <c r="F255" s="66">
        <f>E255*$D$3</f>
        <v>0</v>
      </c>
      <c r="G255" s="66">
        <f t="shared" si="11"/>
        <v>0</v>
      </c>
    </row>
    <row r="256" spans="1:7" x14ac:dyDescent="0.3">
      <c r="A256" s="61">
        <v>43037</v>
      </c>
      <c r="B256" s="91">
        <f>(SIGN(VLOOKUP(A256,Timer!$A$6:$L$323,6,FALSE))+SIGN(VLOOKUP(A256,Timer!$A$6:$L$323,9,FALSE))+SIGN(VLOOKUP(A256,Timer!$A$6:$L$323,12,FALSE)))*$A$3*2</f>
        <v>0</v>
      </c>
      <c r="C256" s="92">
        <f t="shared" si="9"/>
        <v>0</v>
      </c>
      <c r="D256" s="66">
        <f>C256*$C$3</f>
        <v>0</v>
      </c>
      <c r="E256" s="66">
        <f t="shared" si="10"/>
        <v>0</v>
      </c>
      <c r="F256" s="66">
        <f>E256*$D$3</f>
        <v>0</v>
      </c>
      <c r="G256" s="66">
        <f t="shared" si="11"/>
        <v>0</v>
      </c>
    </row>
    <row r="257" spans="1:7" x14ac:dyDescent="0.3">
      <c r="A257" s="61">
        <v>43038</v>
      </c>
      <c r="B257" s="91">
        <f>(SIGN(VLOOKUP(A257,Timer!$A$6:$L$323,6,FALSE))+SIGN(VLOOKUP(A257,Timer!$A$6:$L$323,9,FALSE))+SIGN(VLOOKUP(A257,Timer!$A$6:$L$323,12,FALSE)))*$A$3*2</f>
        <v>0</v>
      </c>
      <c r="C257" s="92">
        <f t="shared" si="9"/>
        <v>0</v>
      </c>
      <c r="D257" s="66">
        <f>C257*$C$3</f>
        <v>0</v>
      </c>
      <c r="E257" s="66">
        <f t="shared" si="10"/>
        <v>0</v>
      </c>
      <c r="F257" s="66">
        <f>E257*$D$3</f>
        <v>0</v>
      </c>
      <c r="G257" s="66">
        <f t="shared" si="11"/>
        <v>0</v>
      </c>
    </row>
    <row r="258" spans="1:7" x14ac:dyDescent="0.3">
      <c r="A258" s="61">
        <v>43039</v>
      </c>
      <c r="B258" s="91">
        <f>(SIGN(VLOOKUP(A258,Timer!$A$6:$L$323,6,FALSE))+SIGN(VLOOKUP(A258,Timer!$A$6:$L$323,9,FALSE))+SIGN(VLOOKUP(A258,Timer!$A$6:$L$323,12,FALSE)))*$A$3*2</f>
        <v>0</v>
      </c>
      <c r="C258" s="92">
        <f t="shared" si="9"/>
        <v>0</v>
      </c>
      <c r="D258" s="66">
        <f>C258*$C$3</f>
        <v>0</v>
      </c>
      <c r="E258" s="66">
        <f t="shared" si="10"/>
        <v>0</v>
      </c>
      <c r="F258" s="66">
        <f>E258*$D$3</f>
        <v>0</v>
      </c>
      <c r="G258" s="66">
        <f t="shared" si="11"/>
        <v>0</v>
      </c>
    </row>
    <row r="259" spans="1:7" x14ac:dyDescent="0.3">
      <c r="A259" s="61">
        <v>43040</v>
      </c>
      <c r="B259" s="91">
        <f>(SIGN(VLOOKUP(A259,Timer!$A$6:$L$323,6,FALSE))+SIGN(VLOOKUP(A259,Timer!$A$6:$L$323,9,FALSE))+SIGN(VLOOKUP(A259,Timer!$A$6:$L$323,12,FALSE)))*$A$3*2</f>
        <v>0</v>
      </c>
      <c r="C259" s="92">
        <f t="shared" si="9"/>
        <v>0</v>
      </c>
      <c r="D259" s="66">
        <f>C259*$C$3</f>
        <v>0</v>
      </c>
      <c r="E259" s="66">
        <f t="shared" si="10"/>
        <v>0</v>
      </c>
      <c r="F259" s="66">
        <f>E259*$D$3</f>
        <v>0</v>
      </c>
      <c r="G259" s="66">
        <f t="shared" si="11"/>
        <v>0</v>
      </c>
    </row>
    <row r="260" spans="1:7" x14ac:dyDescent="0.3">
      <c r="A260" s="61">
        <v>43041</v>
      </c>
      <c r="B260" s="91">
        <f>(SIGN(VLOOKUP(A260,Timer!$A$6:$L$323,6,FALSE))+SIGN(VLOOKUP(A260,Timer!$A$6:$L$323,9,FALSE))+SIGN(VLOOKUP(A260,Timer!$A$6:$L$323,12,FALSE)))*$A$3*2</f>
        <v>0</v>
      </c>
      <c r="C260" s="92">
        <f t="shared" si="9"/>
        <v>0</v>
      </c>
      <c r="D260" s="66">
        <f>C260*$C$3</f>
        <v>0</v>
      </c>
      <c r="E260" s="66">
        <f t="shared" si="10"/>
        <v>0</v>
      </c>
      <c r="F260" s="66">
        <f>E260*$D$3</f>
        <v>0</v>
      </c>
      <c r="G260" s="66">
        <f t="shared" si="11"/>
        <v>0</v>
      </c>
    </row>
    <row r="261" spans="1:7" x14ac:dyDescent="0.3">
      <c r="A261" s="61">
        <v>43042</v>
      </c>
      <c r="B261" s="91">
        <f>(SIGN(VLOOKUP(A261,Timer!$A$6:$L$323,6,FALSE))+SIGN(VLOOKUP(A261,Timer!$A$6:$L$323,9,FALSE))+SIGN(VLOOKUP(A261,Timer!$A$6:$L$323,12,FALSE)))*$A$3*2</f>
        <v>0</v>
      </c>
      <c r="C261" s="92">
        <f t="shared" si="9"/>
        <v>0</v>
      </c>
      <c r="D261" s="66">
        <f>C261*$C$3</f>
        <v>0</v>
      </c>
      <c r="E261" s="66">
        <f t="shared" si="10"/>
        <v>0</v>
      </c>
      <c r="F261" s="66">
        <f>E261*$D$3</f>
        <v>0</v>
      </c>
      <c r="G261" s="66">
        <f t="shared" si="11"/>
        <v>0</v>
      </c>
    </row>
    <row r="262" spans="1:7" x14ac:dyDescent="0.3">
      <c r="A262" s="61">
        <v>43043</v>
      </c>
      <c r="B262" s="91">
        <f>(SIGN(VLOOKUP(A262,Timer!$A$6:$L$323,6,FALSE))+SIGN(VLOOKUP(A262,Timer!$A$6:$L$323,9,FALSE))+SIGN(VLOOKUP(A262,Timer!$A$6:$L$323,12,FALSE)))*$A$3*2</f>
        <v>0</v>
      </c>
      <c r="C262" s="92">
        <f t="shared" si="9"/>
        <v>0</v>
      </c>
      <c r="D262" s="66">
        <f>C262*$C$3</f>
        <v>0</v>
      </c>
      <c r="E262" s="66">
        <f t="shared" si="10"/>
        <v>0</v>
      </c>
      <c r="F262" s="66">
        <f>E262*$D$3</f>
        <v>0</v>
      </c>
      <c r="G262" s="66">
        <f t="shared" si="11"/>
        <v>0</v>
      </c>
    </row>
    <row r="263" spans="1:7" x14ac:dyDescent="0.3">
      <c r="A263" s="61">
        <v>43044</v>
      </c>
      <c r="B263" s="91">
        <f>(SIGN(VLOOKUP(A263,Timer!$A$6:$L$323,6,FALSE))+SIGN(VLOOKUP(A263,Timer!$A$6:$L$323,9,FALSE))+SIGN(VLOOKUP(A263,Timer!$A$6:$L$323,12,FALSE)))*$A$3*2</f>
        <v>0</v>
      </c>
      <c r="C263" s="92">
        <f t="shared" ref="C263:C323" si="12">MIN(MAX(B263-24,0),120-24)</f>
        <v>0</v>
      </c>
      <c r="D263" s="66">
        <f>C263*$C$3</f>
        <v>0</v>
      </c>
      <c r="E263" s="66">
        <f t="shared" ref="E263:E323" si="13">MAX(B263-C263-24,0)</f>
        <v>0</v>
      </c>
      <c r="F263" s="66">
        <f>E263*$D$3</f>
        <v>0</v>
      </c>
      <c r="G263" s="66">
        <f t="shared" ref="G263:G323" si="14">D263+F263</f>
        <v>0</v>
      </c>
    </row>
    <row r="264" spans="1:7" x14ac:dyDescent="0.3">
      <c r="A264" s="61">
        <v>43045</v>
      </c>
      <c r="B264" s="91">
        <f>(SIGN(VLOOKUP(A264,Timer!$A$6:$L$323,6,FALSE))+SIGN(VLOOKUP(A264,Timer!$A$6:$L$323,9,FALSE))+SIGN(VLOOKUP(A264,Timer!$A$6:$L$323,12,FALSE)))*$A$3*2</f>
        <v>0</v>
      </c>
      <c r="C264" s="92">
        <f t="shared" si="12"/>
        <v>0</v>
      </c>
      <c r="D264" s="66">
        <f>C264*$C$3</f>
        <v>0</v>
      </c>
      <c r="E264" s="66">
        <f t="shared" si="13"/>
        <v>0</v>
      </c>
      <c r="F264" s="66">
        <f>E264*$D$3</f>
        <v>0</v>
      </c>
      <c r="G264" s="66">
        <f t="shared" si="14"/>
        <v>0</v>
      </c>
    </row>
    <row r="265" spans="1:7" x14ac:dyDescent="0.3">
      <c r="A265" s="61">
        <v>43046</v>
      </c>
      <c r="B265" s="91">
        <f>(SIGN(VLOOKUP(A265,Timer!$A$6:$L$323,6,FALSE))+SIGN(VLOOKUP(A265,Timer!$A$6:$L$323,9,FALSE))+SIGN(VLOOKUP(A265,Timer!$A$6:$L$323,12,FALSE)))*$A$3*2</f>
        <v>0</v>
      </c>
      <c r="C265" s="92">
        <f t="shared" si="12"/>
        <v>0</v>
      </c>
      <c r="D265" s="66">
        <f>C265*$C$3</f>
        <v>0</v>
      </c>
      <c r="E265" s="66">
        <f t="shared" si="13"/>
        <v>0</v>
      </c>
      <c r="F265" s="66">
        <f>E265*$D$3</f>
        <v>0</v>
      </c>
      <c r="G265" s="66">
        <f t="shared" si="14"/>
        <v>0</v>
      </c>
    </row>
    <row r="266" spans="1:7" x14ac:dyDescent="0.3">
      <c r="A266" s="61">
        <v>43047</v>
      </c>
      <c r="B266" s="91">
        <f>(SIGN(VLOOKUP(A266,Timer!$A$6:$L$323,6,FALSE))+SIGN(VLOOKUP(A266,Timer!$A$6:$L$323,9,FALSE))+SIGN(VLOOKUP(A266,Timer!$A$6:$L$323,12,FALSE)))*$A$3*2</f>
        <v>0</v>
      </c>
      <c r="C266" s="92">
        <f t="shared" si="12"/>
        <v>0</v>
      </c>
      <c r="D266" s="66">
        <f>C266*$C$3</f>
        <v>0</v>
      </c>
      <c r="E266" s="66">
        <f t="shared" si="13"/>
        <v>0</v>
      </c>
      <c r="F266" s="66">
        <f>E266*$D$3</f>
        <v>0</v>
      </c>
      <c r="G266" s="66">
        <f t="shared" si="14"/>
        <v>0</v>
      </c>
    </row>
    <row r="267" spans="1:7" x14ac:dyDescent="0.3">
      <c r="A267" s="61">
        <v>43048</v>
      </c>
      <c r="B267" s="91">
        <f>(SIGN(VLOOKUP(A267,Timer!$A$6:$L$323,6,FALSE))+SIGN(VLOOKUP(A267,Timer!$A$6:$L$323,9,FALSE))+SIGN(VLOOKUP(A267,Timer!$A$6:$L$323,12,FALSE)))*$A$3*2</f>
        <v>0</v>
      </c>
      <c r="C267" s="92">
        <f t="shared" si="12"/>
        <v>0</v>
      </c>
      <c r="D267" s="66">
        <f>C267*$C$3</f>
        <v>0</v>
      </c>
      <c r="E267" s="66">
        <f t="shared" si="13"/>
        <v>0</v>
      </c>
      <c r="F267" s="66">
        <f>E267*$D$3</f>
        <v>0</v>
      </c>
      <c r="G267" s="66">
        <f t="shared" si="14"/>
        <v>0</v>
      </c>
    </row>
    <row r="268" spans="1:7" x14ac:dyDescent="0.3">
      <c r="A268" s="61">
        <v>43049</v>
      </c>
      <c r="B268" s="91">
        <f>(SIGN(VLOOKUP(A268,Timer!$A$6:$L$323,6,FALSE))+SIGN(VLOOKUP(A268,Timer!$A$6:$L$323,9,FALSE))+SIGN(VLOOKUP(A268,Timer!$A$6:$L$323,12,FALSE)))*$A$3*2</f>
        <v>0</v>
      </c>
      <c r="C268" s="92">
        <f t="shared" si="12"/>
        <v>0</v>
      </c>
      <c r="D268" s="66">
        <f>C268*$C$3</f>
        <v>0</v>
      </c>
      <c r="E268" s="66">
        <f t="shared" si="13"/>
        <v>0</v>
      </c>
      <c r="F268" s="66">
        <f>E268*$D$3</f>
        <v>0</v>
      </c>
      <c r="G268" s="66">
        <f t="shared" si="14"/>
        <v>0</v>
      </c>
    </row>
    <row r="269" spans="1:7" x14ac:dyDescent="0.3">
      <c r="A269" s="61">
        <v>43050</v>
      </c>
      <c r="B269" s="91">
        <f>(SIGN(VLOOKUP(A269,Timer!$A$6:$L$323,6,FALSE))+SIGN(VLOOKUP(A269,Timer!$A$6:$L$323,9,FALSE))+SIGN(VLOOKUP(A269,Timer!$A$6:$L$323,12,FALSE)))*$A$3*2</f>
        <v>0</v>
      </c>
      <c r="C269" s="92">
        <f t="shared" si="12"/>
        <v>0</v>
      </c>
      <c r="D269" s="66">
        <f>C269*$C$3</f>
        <v>0</v>
      </c>
      <c r="E269" s="66">
        <f t="shared" si="13"/>
        <v>0</v>
      </c>
      <c r="F269" s="66">
        <f>E269*$D$3</f>
        <v>0</v>
      </c>
      <c r="G269" s="66">
        <f t="shared" si="14"/>
        <v>0</v>
      </c>
    </row>
    <row r="270" spans="1:7" x14ac:dyDescent="0.3">
      <c r="A270" s="61">
        <v>43051</v>
      </c>
      <c r="B270" s="91">
        <f>(SIGN(VLOOKUP(A270,Timer!$A$6:$L$323,6,FALSE))+SIGN(VLOOKUP(A270,Timer!$A$6:$L$323,9,FALSE))+SIGN(VLOOKUP(A270,Timer!$A$6:$L$323,12,FALSE)))*$A$3*2</f>
        <v>0</v>
      </c>
      <c r="C270" s="92">
        <f t="shared" si="12"/>
        <v>0</v>
      </c>
      <c r="D270" s="66">
        <f>C270*$C$3</f>
        <v>0</v>
      </c>
      <c r="E270" s="66">
        <f t="shared" si="13"/>
        <v>0</v>
      </c>
      <c r="F270" s="66">
        <f>E270*$D$3</f>
        <v>0</v>
      </c>
      <c r="G270" s="66">
        <f t="shared" si="14"/>
        <v>0</v>
      </c>
    </row>
    <row r="271" spans="1:7" x14ac:dyDescent="0.3">
      <c r="A271" s="61">
        <v>43052</v>
      </c>
      <c r="B271" s="91">
        <f>(SIGN(VLOOKUP(A271,Timer!$A$6:$L$323,6,FALSE))+SIGN(VLOOKUP(A271,Timer!$A$6:$L$323,9,FALSE))+SIGN(VLOOKUP(A271,Timer!$A$6:$L$323,12,FALSE)))*$A$3*2</f>
        <v>0</v>
      </c>
      <c r="C271" s="92">
        <f t="shared" si="12"/>
        <v>0</v>
      </c>
      <c r="D271" s="66">
        <f>C271*$C$3</f>
        <v>0</v>
      </c>
      <c r="E271" s="66">
        <f t="shared" si="13"/>
        <v>0</v>
      </c>
      <c r="F271" s="66">
        <f>E271*$D$3</f>
        <v>0</v>
      </c>
      <c r="G271" s="66">
        <f t="shared" si="14"/>
        <v>0</v>
      </c>
    </row>
    <row r="272" spans="1:7" x14ac:dyDescent="0.3">
      <c r="A272" s="61">
        <v>43053</v>
      </c>
      <c r="B272" s="91">
        <f>(SIGN(VLOOKUP(A272,Timer!$A$6:$L$323,6,FALSE))+SIGN(VLOOKUP(A272,Timer!$A$6:$L$323,9,FALSE))+SIGN(VLOOKUP(A272,Timer!$A$6:$L$323,12,FALSE)))*$A$3*2</f>
        <v>0</v>
      </c>
      <c r="C272" s="92">
        <f t="shared" si="12"/>
        <v>0</v>
      </c>
      <c r="D272" s="66">
        <f>C272*$C$3</f>
        <v>0</v>
      </c>
      <c r="E272" s="66">
        <f t="shared" si="13"/>
        <v>0</v>
      </c>
      <c r="F272" s="66">
        <f>E272*$D$3</f>
        <v>0</v>
      </c>
      <c r="G272" s="66">
        <f t="shared" si="14"/>
        <v>0</v>
      </c>
    </row>
    <row r="273" spans="1:7" x14ac:dyDescent="0.3">
      <c r="A273" s="61">
        <v>43054</v>
      </c>
      <c r="B273" s="91">
        <f>(SIGN(VLOOKUP(A273,Timer!$A$6:$L$323,6,FALSE))+SIGN(VLOOKUP(A273,Timer!$A$6:$L$323,9,FALSE))+SIGN(VLOOKUP(A273,Timer!$A$6:$L$323,12,FALSE)))*$A$3*2</f>
        <v>0</v>
      </c>
      <c r="C273" s="92">
        <f t="shared" si="12"/>
        <v>0</v>
      </c>
      <c r="D273" s="66">
        <f>C273*$C$3</f>
        <v>0</v>
      </c>
      <c r="E273" s="66">
        <f t="shared" si="13"/>
        <v>0</v>
      </c>
      <c r="F273" s="66">
        <f>E273*$D$3</f>
        <v>0</v>
      </c>
      <c r="G273" s="66">
        <f t="shared" si="14"/>
        <v>0</v>
      </c>
    </row>
    <row r="274" spans="1:7" x14ac:dyDescent="0.3">
      <c r="A274" s="61">
        <v>43055</v>
      </c>
      <c r="B274" s="91">
        <f>(SIGN(VLOOKUP(A274,Timer!$A$6:$L$323,6,FALSE))+SIGN(VLOOKUP(A274,Timer!$A$6:$L$323,9,FALSE))+SIGN(VLOOKUP(A274,Timer!$A$6:$L$323,12,FALSE)))*$A$3*2</f>
        <v>0</v>
      </c>
      <c r="C274" s="92">
        <f t="shared" si="12"/>
        <v>0</v>
      </c>
      <c r="D274" s="66">
        <f>C274*$C$3</f>
        <v>0</v>
      </c>
      <c r="E274" s="66">
        <f t="shared" si="13"/>
        <v>0</v>
      </c>
      <c r="F274" s="66">
        <f>E274*$D$3</f>
        <v>0</v>
      </c>
      <c r="G274" s="66">
        <f t="shared" si="14"/>
        <v>0</v>
      </c>
    </row>
    <row r="275" spans="1:7" x14ac:dyDescent="0.3">
      <c r="A275" s="61">
        <v>43056</v>
      </c>
      <c r="B275" s="91">
        <f>(SIGN(VLOOKUP(A275,Timer!$A$6:$L$323,6,FALSE))+SIGN(VLOOKUP(A275,Timer!$A$6:$L$323,9,FALSE))+SIGN(VLOOKUP(A275,Timer!$A$6:$L$323,12,FALSE)))*$A$3*2</f>
        <v>0</v>
      </c>
      <c r="C275" s="92">
        <f t="shared" si="12"/>
        <v>0</v>
      </c>
      <c r="D275" s="66">
        <f>C275*$C$3</f>
        <v>0</v>
      </c>
      <c r="E275" s="66">
        <f t="shared" si="13"/>
        <v>0</v>
      </c>
      <c r="F275" s="66">
        <f>E275*$D$3</f>
        <v>0</v>
      </c>
      <c r="G275" s="66">
        <f t="shared" si="14"/>
        <v>0</v>
      </c>
    </row>
    <row r="276" spans="1:7" x14ac:dyDescent="0.3">
      <c r="A276" s="61">
        <v>43057</v>
      </c>
      <c r="B276" s="91">
        <f>(SIGN(VLOOKUP(A276,Timer!$A$6:$L$323,6,FALSE))+SIGN(VLOOKUP(A276,Timer!$A$6:$L$323,9,FALSE))+SIGN(VLOOKUP(A276,Timer!$A$6:$L$323,12,FALSE)))*$A$3*2</f>
        <v>0</v>
      </c>
      <c r="C276" s="92">
        <f t="shared" si="12"/>
        <v>0</v>
      </c>
      <c r="D276" s="66">
        <f>C276*$C$3</f>
        <v>0</v>
      </c>
      <c r="E276" s="66">
        <f t="shared" si="13"/>
        <v>0</v>
      </c>
      <c r="F276" s="66">
        <f>E276*$D$3</f>
        <v>0</v>
      </c>
      <c r="G276" s="66">
        <f t="shared" si="14"/>
        <v>0</v>
      </c>
    </row>
    <row r="277" spans="1:7" x14ac:dyDescent="0.3">
      <c r="A277" s="61">
        <v>43058</v>
      </c>
      <c r="B277" s="91">
        <f>(SIGN(VLOOKUP(A277,Timer!$A$6:$L$323,6,FALSE))+SIGN(VLOOKUP(A277,Timer!$A$6:$L$323,9,FALSE))+SIGN(VLOOKUP(A277,Timer!$A$6:$L$323,12,FALSE)))*$A$3*2</f>
        <v>0</v>
      </c>
      <c r="C277" s="92">
        <f t="shared" si="12"/>
        <v>0</v>
      </c>
      <c r="D277" s="66">
        <f>C277*$C$3</f>
        <v>0</v>
      </c>
      <c r="E277" s="66">
        <f t="shared" si="13"/>
        <v>0</v>
      </c>
      <c r="F277" s="66">
        <f>E277*$D$3</f>
        <v>0</v>
      </c>
      <c r="G277" s="66">
        <f t="shared" si="14"/>
        <v>0</v>
      </c>
    </row>
    <row r="278" spans="1:7" x14ac:dyDescent="0.3">
      <c r="A278" s="61">
        <v>43059</v>
      </c>
      <c r="B278" s="91">
        <f>(SIGN(VLOOKUP(A278,Timer!$A$6:$L$323,6,FALSE))+SIGN(VLOOKUP(A278,Timer!$A$6:$L$323,9,FALSE))+SIGN(VLOOKUP(A278,Timer!$A$6:$L$323,12,FALSE)))*$A$3*2</f>
        <v>0</v>
      </c>
      <c r="C278" s="92">
        <f t="shared" si="12"/>
        <v>0</v>
      </c>
      <c r="D278" s="66">
        <f>C278*$C$3</f>
        <v>0</v>
      </c>
      <c r="E278" s="66">
        <f t="shared" si="13"/>
        <v>0</v>
      </c>
      <c r="F278" s="66">
        <f>E278*$D$3</f>
        <v>0</v>
      </c>
      <c r="G278" s="66">
        <f t="shared" si="14"/>
        <v>0</v>
      </c>
    </row>
    <row r="279" spans="1:7" x14ac:dyDescent="0.3">
      <c r="A279" s="61">
        <v>43060</v>
      </c>
      <c r="B279" s="91">
        <f>(SIGN(VLOOKUP(A279,Timer!$A$6:$L$323,6,FALSE))+SIGN(VLOOKUP(A279,Timer!$A$6:$L$323,9,FALSE))+SIGN(VLOOKUP(A279,Timer!$A$6:$L$323,12,FALSE)))*$A$3*2</f>
        <v>0</v>
      </c>
      <c r="C279" s="92">
        <f t="shared" si="12"/>
        <v>0</v>
      </c>
      <c r="D279" s="66">
        <f>C279*$C$3</f>
        <v>0</v>
      </c>
      <c r="E279" s="66">
        <f t="shared" si="13"/>
        <v>0</v>
      </c>
      <c r="F279" s="66">
        <f>E279*$D$3</f>
        <v>0</v>
      </c>
      <c r="G279" s="66">
        <f t="shared" si="14"/>
        <v>0</v>
      </c>
    </row>
    <row r="280" spans="1:7" x14ac:dyDescent="0.3">
      <c r="A280" s="61">
        <v>43061</v>
      </c>
      <c r="B280" s="91">
        <f>(SIGN(VLOOKUP(A280,Timer!$A$6:$L$323,6,FALSE))+SIGN(VLOOKUP(A280,Timer!$A$6:$L$323,9,FALSE))+SIGN(VLOOKUP(A280,Timer!$A$6:$L$323,12,FALSE)))*$A$3*2</f>
        <v>0</v>
      </c>
      <c r="C280" s="92">
        <f t="shared" si="12"/>
        <v>0</v>
      </c>
      <c r="D280" s="66">
        <f>C280*$C$3</f>
        <v>0</v>
      </c>
      <c r="E280" s="66">
        <f t="shared" si="13"/>
        <v>0</v>
      </c>
      <c r="F280" s="66">
        <f>E280*$D$3</f>
        <v>0</v>
      </c>
      <c r="G280" s="66">
        <f t="shared" si="14"/>
        <v>0</v>
      </c>
    </row>
    <row r="281" spans="1:7" x14ac:dyDescent="0.3">
      <c r="A281" s="61">
        <v>43062</v>
      </c>
      <c r="B281" s="91">
        <f>(SIGN(VLOOKUP(A281,Timer!$A$6:$L$323,6,FALSE))+SIGN(VLOOKUP(A281,Timer!$A$6:$L$323,9,FALSE))+SIGN(VLOOKUP(A281,Timer!$A$6:$L$323,12,FALSE)))*$A$3*2</f>
        <v>0</v>
      </c>
      <c r="C281" s="92">
        <f t="shared" si="12"/>
        <v>0</v>
      </c>
      <c r="D281" s="66">
        <f>C281*$C$3</f>
        <v>0</v>
      </c>
      <c r="E281" s="66">
        <f t="shared" si="13"/>
        <v>0</v>
      </c>
      <c r="F281" s="66">
        <f>E281*$D$3</f>
        <v>0</v>
      </c>
      <c r="G281" s="66">
        <f t="shared" si="14"/>
        <v>0</v>
      </c>
    </row>
    <row r="282" spans="1:7" x14ac:dyDescent="0.3">
      <c r="A282" s="61">
        <v>43063</v>
      </c>
      <c r="B282" s="91">
        <f>(SIGN(VLOOKUP(A282,Timer!$A$6:$L$323,6,FALSE))+SIGN(VLOOKUP(A282,Timer!$A$6:$L$323,9,FALSE))+SIGN(VLOOKUP(A282,Timer!$A$6:$L$323,12,FALSE)))*$A$3*2</f>
        <v>0</v>
      </c>
      <c r="C282" s="92">
        <f t="shared" si="12"/>
        <v>0</v>
      </c>
      <c r="D282" s="66">
        <f>C282*$C$3</f>
        <v>0</v>
      </c>
      <c r="E282" s="66">
        <f t="shared" si="13"/>
        <v>0</v>
      </c>
      <c r="F282" s="66">
        <f>E282*$D$3</f>
        <v>0</v>
      </c>
      <c r="G282" s="66">
        <f t="shared" si="14"/>
        <v>0</v>
      </c>
    </row>
    <row r="283" spans="1:7" x14ac:dyDescent="0.3">
      <c r="A283" s="61">
        <v>43064</v>
      </c>
      <c r="B283" s="91">
        <f>(SIGN(VLOOKUP(A283,Timer!$A$6:$L$323,6,FALSE))+SIGN(VLOOKUP(A283,Timer!$A$6:$L$323,9,FALSE))+SIGN(VLOOKUP(A283,Timer!$A$6:$L$323,12,FALSE)))*$A$3*2</f>
        <v>0</v>
      </c>
      <c r="C283" s="92">
        <f t="shared" si="12"/>
        <v>0</v>
      </c>
      <c r="D283" s="66">
        <f>C283*$C$3</f>
        <v>0</v>
      </c>
      <c r="E283" s="66">
        <f t="shared" si="13"/>
        <v>0</v>
      </c>
      <c r="F283" s="66">
        <f>E283*$D$3</f>
        <v>0</v>
      </c>
      <c r="G283" s="66">
        <f t="shared" si="14"/>
        <v>0</v>
      </c>
    </row>
    <row r="284" spans="1:7" x14ac:dyDescent="0.3">
      <c r="A284" s="61">
        <v>43065</v>
      </c>
      <c r="B284" s="91">
        <f>(SIGN(VLOOKUP(A284,Timer!$A$6:$L$323,6,FALSE))+SIGN(VLOOKUP(A284,Timer!$A$6:$L$323,9,FALSE))+SIGN(VLOOKUP(A284,Timer!$A$6:$L$323,12,FALSE)))*$A$3*2</f>
        <v>0</v>
      </c>
      <c r="C284" s="92">
        <f t="shared" si="12"/>
        <v>0</v>
      </c>
      <c r="D284" s="66">
        <f>C284*$C$3</f>
        <v>0</v>
      </c>
      <c r="E284" s="66">
        <f t="shared" si="13"/>
        <v>0</v>
      </c>
      <c r="F284" s="66">
        <f>E284*$D$3</f>
        <v>0</v>
      </c>
      <c r="G284" s="66">
        <f t="shared" si="14"/>
        <v>0</v>
      </c>
    </row>
    <row r="285" spans="1:7" x14ac:dyDescent="0.3">
      <c r="A285" s="61">
        <v>43066</v>
      </c>
      <c r="B285" s="91">
        <f>(SIGN(VLOOKUP(A285,Timer!$A$6:$L$323,6,FALSE))+SIGN(VLOOKUP(A285,Timer!$A$6:$L$323,9,FALSE))+SIGN(VLOOKUP(A285,Timer!$A$6:$L$323,12,FALSE)))*$A$3*2</f>
        <v>0</v>
      </c>
      <c r="C285" s="92">
        <f t="shared" si="12"/>
        <v>0</v>
      </c>
      <c r="D285" s="66">
        <f>C285*$C$3</f>
        <v>0</v>
      </c>
      <c r="E285" s="66">
        <f t="shared" si="13"/>
        <v>0</v>
      </c>
      <c r="F285" s="66">
        <f>E285*$D$3</f>
        <v>0</v>
      </c>
      <c r="G285" s="66">
        <f t="shared" si="14"/>
        <v>0</v>
      </c>
    </row>
    <row r="286" spans="1:7" x14ac:dyDescent="0.3">
      <c r="A286" s="61">
        <v>43067</v>
      </c>
      <c r="B286" s="91">
        <f>(SIGN(VLOOKUP(A286,Timer!$A$6:$L$323,6,FALSE))+SIGN(VLOOKUP(A286,Timer!$A$6:$L$323,9,FALSE))+SIGN(VLOOKUP(A286,Timer!$A$6:$L$323,12,FALSE)))*$A$3*2</f>
        <v>0</v>
      </c>
      <c r="C286" s="92">
        <f t="shared" si="12"/>
        <v>0</v>
      </c>
      <c r="D286" s="66">
        <f>C286*$C$3</f>
        <v>0</v>
      </c>
      <c r="E286" s="66">
        <f t="shared" si="13"/>
        <v>0</v>
      </c>
      <c r="F286" s="66">
        <f>E286*$D$3</f>
        <v>0</v>
      </c>
      <c r="G286" s="66">
        <f t="shared" si="14"/>
        <v>0</v>
      </c>
    </row>
    <row r="287" spans="1:7" x14ac:dyDescent="0.3">
      <c r="A287" s="61">
        <v>43068</v>
      </c>
      <c r="B287" s="91">
        <f>(SIGN(VLOOKUP(A287,Timer!$A$6:$L$323,6,FALSE))+SIGN(VLOOKUP(A287,Timer!$A$6:$L$323,9,FALSE))+SIGN(VLOOKUP(A287,Timer!$A$6:$L$323,12,FALSE)))*$A$3*2</f>
        <v>0</v>
      </c>
      <c r="C287" s="92">
        <f t="shared" si="12"/>
        <v>0</v>
      </c>
      <c r="D287" s="66">
        <f>C287*$C$3</f>
        <v>0</v>
      </c>
      <c r="E287" s="66">
        <f t="shared" si="13"/>
        <v>0</v>
      </c>
      <c r="F287" s="66">
        <f>E287*$D$3</f>
        <v>0</v>
      </c>
      <c r="G287" s="66">
        <f t="shared" si="14"/>
        <v>0</v>
      </c>
    </row>
    <row r="288" spans="1:7" x14ac:dyDescent="0.3">
      <c r="A288" s="61">
        <v>43069</v>
      </c>
      <c r="B288" s="91">
        <f>(SIGN(VLOOKUP(A288,Timer!$A$6:$L$323,6,FALSE))+SIGN(VLOOKUP(A288,Timer!$A$6:$L$323,9,FALSE))+SIGN(VLOOKUP(A288,Timer!$A$6:$L$323,12,FALSE)))*$A$3*2</f>
        <v>0</v>
      </c>
      <c r="C288" s="92">
        <f t="shared" si="12"/>
        <v>0</v>
      </c>
      <c r="D288" s="66">
        <f>C288*$C$3</f>
        <v>0</v>
      </c>
      <c r="E288" s="66">
        <f t="shared" si="13"/>
        <v>0</v>
      </c>
      <c r="F288" s="66">
        <f>E288*$D$3</f>
        <v>0</v>
      </c>
      <c r="G288" s="66">
        <f t="shared" si="14"/>
        <v>0</v>
      </c>
    </row>
    <row r="289" spans="1:7" x14ac:dyDescent="0.3">
      <c r="A289" s="61">
        <v>43070</v>
      </c>
      <c r="B289" s="91">
        <f>(SIGN(VLOOKUP(A289,Timer!$A$6:$L$323,6,FALSE))+SIGN(VLOOKUP(A289,Timer!$A$6:$L$323,9,FALSE))+SIGN(VLOOKUP(A289,Timer!$A$6:$L$323,12,FALSE)))*$A$3*2</f>
        <v>0</v>
      </c>
      <c r="C289" s="92">
        <f t="shared" si="12"/>
        <v>0</v>
      </c>
      <c r="D289" s="66">
        <f>C289*$C$3</f>
        <v>0</v>
      </c>
      <c r="E289" s="66">
        <f t="shared" si="13"/>
        <v>0</v>
      </c>
      <c r="F289" s="66">
        <f>E289*$D$3</f>
        <v>0</v>
      </c>
      <c r="G289" s="66">
        <f t="shared" si="14"/>
        <v>0</v>
      </c>
    </row>
    <row r="290" spans="1:7" x14ac:dyDescent="0.3">
      <c r="A290" s="61">
        <v>43071</v>
      </c>
      <c r="B290" s="91">
        <f>(SIGN(VLOOKUP(A290,Timer!$A$6:$L$323,6,FALSE))+SIGN(VLOOKUP(A290,Timer!$A$6:$L$323,9,FALSE))+SIGN(VLOOKUP(A290,Timer!$A$6:$L$323,12,FALSE)))*$A$3*2</f>
        <v>0</v>
      </c>
      <c r="C290" s="92">
        <f t="shared" si="12"/>
        <v>0</v>
      </c>
      <c r="D290" s="66">
        <f>C290*$C$3</f>
        <v>0</v>
      </c>
      <c r="E290" s="66">
        <f t="shared" si="13"/>
        <v>0</v>
      </c>
      <c r="F290" s="66">
        <f>E290*$D$3</f>
        <v>0</v>
      </c>
      <c r="G290" s="66">
        <f t="shared" si="14"/>
        <v>0</v>
      </c>
    </row>
    <row r="291" spans="1:7" x14ac:dyDescent="0.3">
      <c r="A291" s="61">
        <v>43072</v>
      </c>
      <c r="B291" s="91">
        <f>(SIGN(VLOOKUP(A291,Timer!$A$6:$L$323,6,FALSE))+SIGN(VLOOKUP(A291,Timer!$A$6:$L$323,9,FALSE))+SIGN(VLOOKUP(A291,Timer!$A$6:$L$323,12,FALSE)))*$A$3*2</f>
        <v>0</v>
      </c>
      <c r="C291" s="92">
        <f t="shared" si="12"/>
        <v>0</v>
      </c>
      <c r="D291" s="66">
        <f>C291*$C$3</f>
        <v>0</v>
      </c>
      <c r="E291" s="66">
        <f t="shared" si="13"/>
        <v>0</v>
      </c>
      <c r="F291" s="66">
        <f>E291*$D$3</f>
        <v>0</v>
      </c>
      <c r="G291" s="66">
        <f t="shared" si="14"/>
        <v>0</v>
      </c>
    </row>
    <row r="292" spans="1:7" x14ac:dyDescent="0.3">
      <c r="A292" s="61">
        <v>43073</v>
      </c>
      <c r="B292" s="91">
        <f>(SIGN(VLOOKUP(A292,Timer!$A$6:$L$323,6,FALSE))+SIGN(VLOOKUP(A292,Timer!$A$6:$L$323,9,FALSE))+SIGN(VLOOKUP(A292,Timer!$A$6:$L$323,12,FALSE)))*$A$3*2</f>
        <v>0</v>
      </c>
      <c r="C292" s="92">
        <f t="shared" si="12"/>
        <v>0</v>
      </c>
      <c r="D292" s="66">
        <f>C292*$C$3</f>
        <v>0</v>
      </c>
      <c r="E292" s="66">
        <f t="shared" si="13"/>
        <v>0</v>
      </c>
      <c r="F292" s="66">
        <f>E292*$D$3</f>
        <v>0</v>
      </c>
      <c r="G292" s="66">
        <f t="shared" si="14"/>
        <v>0</v>
      </c>
    </row>
    <row r="293" spans="1:7" x14ac:dyDescent="0.3">
      <c r="A293" s="61">
        <v>43074</v>
      </c>
      <c r="B293" s="91">
        <f>(SIGN(VLOOKUP(A293,Timer!$A$6:$L$323,6,FALSE))+SIGN(VLOOKUP(A293,Timer!$A$6:$L$323,9,FALSE))+SIGN(VLOOKUP(A293,Timer!$A$6:$L$323,12,FALSE)))*$A$3*2</f>
        <v>0</v>
      </c>
      <c r="C293" s="92">
        <f t="shared" si="12"/>
        <v>0</v>
      </c>
      <c r="D293" s="66">
        <f>C293*$C$3</f>
        <v>0</v>
      </c>
      <c r="E293" s="66">
        <f t="shared" si="13"/>
        <v>0</v>
      </c>
      <c r="F293" s="66">
        <f>E293*$D$3</f>
        <v>0</v>
      </c>
      <c r="G293" s="66">
        <f t="shared" si="14"/>
        <v>0</v>
      </c>
    </row>
    <row r="294" spans="1:7" x14ac:dyDescent="0.3">
      <c r="A294" s="61">
        <v>43075</v>
      </c>
      <c r="B294" s="91">
        <f>(SIGN(VLOOKUP(A294,Timer!$A$6:$L$323,6,FALSE))+SIGN(VLOOKUP(A294,Timer!$A$6:$L$323,9,FALSE))+SIGN(VLOOKUP(A294,Timer!$A$6:$L$323,12,FALSE)))*$A$3*2</f>
        <v>0</v>
      </c>
      <c r="C294" s="92">
        <f t="shared" si="12"/>
        <v>0</v>
      </c>
      <c r="D294" s="66">
        <f>C294*$C$3</f>
        <v>0</v>
      </c>
      <c r="E294" s="66">
        <f t="shared" si="13"/>
        <v>0</v>
      </c>
      <c r="F294" s="66">
        <f>E294*$D$3</f>
        <v>0</v>
      </c>
      <c r="G294" s="66">
        <f t="shared" si="14"/>
        <v>0</v>
      </c>
    </row>
    <row r="295" spans="1:7" x14ac:dyDescent="0.3">
      <c r="A295" s="61">
        <v>43076</v>
      </c>
      <c r="B295" s="91">
        <f>(SIGN(VLOOKUP(A295,Timer!$A$6:$L$323,6,FALSE))+SIGN(VLOOKUP(A295,Timer!$A$6:$L$323,9,FALSE))+SIGN(VLOOKUP(A295,Timer!$A$6:$L$323,12,FALSE)))*$A$3*2</f>
        <v>0</v>
      </c>
      <c r="C295" s="92">
        <f t="shared" si="12"/>
        <v>0</v>
      </c>
      <c r="D295" s="66">
        <f>C295*$C$3</f>
        <v>0</v>
      </c>
      <c r="E295" s="66">
        <f t="shared" si="13"/>
        <v>0</v>
      </c>
      <c r="F295" s="66">
        <f>E295*$D$3</f>
        <v>0</v>
      </c>
      <c r="G295" s="66">
        <f t="shared" si="14"/>
        <v>0</v>
      </c>
    </row>
    <row r="296" spans="1:7" x14ac:dyDescent="0.3">
      <c r="A296" s="61">
        <v>43077</v>
      </c>
      <c r="B296" s="91">
        <f>(SIGN(VLOOKUP(A296,Timer!$A$6:$L$323,6,FALSE))+SIGN(VLOOKUP(A296,Timer!$A$6:$L$323,9,FALSE))+SIGN(VLOOKUP(A296,Timer!$A$6:$L$323,12,FALSE)))*$A$3*2</f>
        <v>0</v>
      </c>
      <c r="C296" s="92">
        <f t="shared" si="12"/>
        <v>0</v>
      </c>
      <c r="D296" s="66">
        <f>C296*$C$3</f>
        <v>0</v>
      </c>
      <c r="E296" s="66">
        <f t="shared" si="13"/>
        <v>0</v>
      </c>
      <c r="F296" s="66">
        <f>E296*$D$3</f>
        <v>0</v>
      </c>
      <c r="G296" s="66">
        <f t="shared" si="14"/>
        <v>0</v>
      </c>
    </row>
    <row r="297" spans="1:7" x14ac:dyDescent="0.3">
      <c r="A297" s="61">
        <v>43078</v>
      </c>
      <c r="B297" s="91">
        <f>(SIGN(VLOOKUP(A297,Timer!$A$6:$L$323,6,FALSE))+SIGN(VLOOKUP(A297,Timer!$A$6:$L$323,9,FALSE))+SIGN(VLOOKUP(A297,Timer!$A$6:$L$323,12,FALSE)))*$A$3*2</f>
        <v>0</v>
      </c>
      <c r="C297" s="92">
        <f t="shared" si="12"/>
        <v>0</v>
      </c>
      <c r="D297" s="66">
        <f>C297*$C$3</f>
        <v>0</v>
      </c>
      <c r="E297" s="66">
        <f t="shared" si="13"/>
        <v>0</v>
      </c>
      <c r="F297" s="66">
        <f>E297*$D$3</f>
        <v>0</v>
      </c>
      <c r="G297" s="66">
        <f t="shared" si="14"/>
        <v>0</v>
      </c>
    </row>
    <row r="298" spans="1:7" x14ac:dyDescent="0.3">
      <c r="A298" s="61">
        <v>43079</v>
      </c>
      <c r="B298" s="91">
        <f>(SIGN(VLOOKUP(A298,Timer!$A$6:$L$323,6,FALSE))+SIGN(VLOOKUP(A298,Timer!$A$6:$L$323,9,FALSE))+SIGN(VLOOKUP(A298,Timer!$A$6:$L$323,12,FALSE)))*$A$3*2</f>
        <v>0</v>
      </c>
      <c r="C298" s="92">
        <f t="shared" si="12"/>
        <v>0</v>
      </c>
      <c r="D298" s="66">
        <f>C298*$C$3</f>
        <v>0</v>
      </c>
      <c r="E298" s="66">
        <f t="shared" si="13"/>
        <v>0</v>
      </c>
      <c r="F298" s="66">
        <f>E298*$D$3</f>
        <v>0</v>
      </c>
      <c r="G298" s="66">
        <f t="shared" si="14"/>
        <v>0</v>
      </c>
    </row>
    <row r="299" spans="1:7" x14ac:dyDescent="0.3">
      <c r="A299" s="61">
        <v>43080</v>
      </c>
      <c r="B299" s="91">
        <f>(SIGN(VLOOKUP(A299,Timer!$A$6:$L$323,6,FALSE))+SIGN(VLOOKUP(A299,Timer!$A$6:$L$323,9,FALSE))+SIGN(VLOOKUP(A299,Timer!$A$6:$L$323,12,FALSE)))*$A$3*2</f>
        <v>0</v>
      </c>
      <c r="C299" s="92">
        <f t="shared" si="12"/>
        <v>0</v>
      </c>
      <c r="D299" s="66">
        <f>C299*$C$3</f>
        <v>0</v>
      </c>
      <c r="E299" s="66">
        <f t="shared" si="13"/>
        <v>0</v>
      </c>
      <c r="F299" s="66">
        <f>E299*$D$3</f>
        <v>0</v>
      </c>
      <c r="G299" s="66">
        <f t="shared" si="14"/>
        <v>0</v>
      </c>
    </row>
    <row r="300" spans="1:7" x14ac:dyDescent="0.3">
      <c r="A300" s="61">
        <v>43081</v>
      </c>
      <c r="B300" s="91">
        <f>(SIGN(VLOOKUP(A300,Timer!$A$6:$L$323,6,FALSE))+SIGN(VLOOKUP(A300,Timer!$A$6:$L$323,9,FALSE))+SIGN(VLOOKUP(A300,Timer!$A$6:$L$323,12,FALSE)))*$A$3*2</f>
        <v>0</v>
      </c>
      <c r="C300" s="92">
        <f t="shared" si="12"/>
        <v>0</v>
      </c>
      <c r="D300" s="66">
        <f>C300*$C$3</f>
        <v>0</v>
      </c>
      <c r="E300" s="66">
        <f t="shared" si="13"/>
        <v>0</v>
      </c>
      <c r="F300" s="66">
        <f>E300*$D$3</f>
        <v>0</v>
      </c>
      <c r="G300" s="66">
        <f t="shared" si="14"/>
        <v>0</v>
      </c>
    </row>
    <row r="301" spans="1:7" x14ac:dyDescent="0.3">
      <c r="A301" s="61">
        <v>43082</v>
      </c>
      <c r="B301" s="91">
        <f>(SIGN(VLOOKUP(A301,Timer!$A$6:$L$323,6,FALSE))+SIGN(VLOOKUP(A301,Timer!$A$6:$L$323,9,FALSE))+SIGN(VLOOKUP(A301,Timer!$A$6:$L$323,12,FALSE)))*$A$3*2</f>
        <v>0</v>
      </c>
      <c r="C301" s="92">
        <f t="shared" si="12"/>
        <v>0</v>
      </c>
      <c r="D301" s="66">
        <f>C301*$C$3</f>
        <v>0</v>
      </c>
      <c r="E301" s="66">
        <f t="shared" si="13"/>
        <v>0</v>
      </c>
      <c r="F301" s="66">
        <f>E301*$D$3</f>
        <v>0</v>
      </c>
      <c r="G301" s="66">
        <f t="shared" si="14"/>
        <v>0</v>
      </c>
    </row>
    <row r="302" spans="1:7" x14ac:dyDescent="0.3">
      <c r="A302" s="61">
        <v>43083</v>
      </c>
      <c r="B302" s="91">
        <f>(SIGN(VLOOKUP(A302,Timer!$A$6:$L$323,6,FALSE))+SIGN(VLOOKUP(A302,Timer!$A$6:$L$323,9,FALSE))+SIGN(VLOOKUP(A302,Timer!$A$6:$L$323,12,FALSE)))*$A$3*2</f>
        <v>0</v>
      </c>
      <c r="C302" s="92">
        <f t="shared" si="12"/>
        <v>0</v>
      </c>
      <c r="D302" s="66">
        <f>C302*$C$3</f>
        <v>0</v>
      </c>
      <c r="E302" s="66">
        <f t="shared" si="13"/>
        <v>0</v>
      </c>
      <c r="F302" s="66">
        <f>E302*$D$3</f>
        <v>0</v>
      </c>
      <c r="G302" s="66">
        <f t="shared" si="14"/>
        <v>0</v>
      </c>
    </row>
    <row r="303" spans="1:7" x14ac:dyDescent="0.3">
      <c r="A303" s="61">
        <v>43084</v>
      </c>
      <c r="B303" s="91">
        <f>(SIGN(VLOOKUP(A303,Timer!$A$6:$L$323,6,FALSE))+SIGN(VLOOKUP(A303,Timer!$A$6:$L$323,9,FALSE))+SIGN(VLOOKUP(A303,Timer!$A$6:$L$323,12,FALSE)))*$A$3*2</f>
        <v>0</v>
      </c>
      <c r="C303" s="92">
        <f t="shared" si="12"/>
        <v>0</v>
      </c>
      <c r="D303" s="66">
        <f>C303*$C$3</f>
        <v>0</v>
      </c>
      <c r="E303" s="66">
        <f t="shared" si="13"/>
        <v>0</v>
      </c>
      <c r="F303" s="66">
        <f>E303*$D$3</f>
        <v>0</v>
      </c>
      <c r="G303" s="66">
        <f t="shared" si="14"/>
        <v>0</v>
      </c>
    </row>
    <row r="304" spans="1:7" x14ac:dyDescent="0.3">
      <c r="A304" s="61">
        <v>43085</v>
      </c>
      <c r="B304" s="91">
        <f>(SIGN(VLOOKUP(A304,Timer!$A$6:$L$323,6,FALSE))+SIGN(VLOOKUP(A304,Timer!$A$6:$L$323,9,FALSE))+SIGN(VLOOKUP(A304,Timer!$A$6:$L$323,12,FALSE)))*$A$3*2</f>
        <v>0</v>
      </c>
      <c r="C304" s="92">
        <f t="shared" si="12"/>
        <v>0</v>
      </c>
      <c r="D304" s="66">
        <f>C304*$C$3</f>
        <v>0</v>
      </c>
      <c r="E304" s="66">
        <f t="shared" si="13"/>
        <v>0</v>
      </c>
      <c r="F304" s="66">
        <f>E304*$D$3</f>
        <v>0</v>
      </c>
      <c r="G304" s="66">
        <f t="shared" si="14"/>
        <v>0</v>
      </c>
    </row>
    <row r="305" spans="1:7" x14ac:dyDescent="0.3">
      <c r="A305" s="61">
        <v>43086</v>
      </c>
      <c r="B305" s="91">
        <f>(SIGN(VLOOKUP(A305,Timer!$A$6:$L$323,6,FALSE))+SIGN(VLOOKUP(A305,Timer!$A$6:$L$323,9,FALSE))+SIGN(VLOOKUP(A305,Timer!$A$6:$L$323,12,FALSE)))*$A$3*2</f>
        <v>0</v>
      </c>
      <c r="C305" s="92">
        <f t="shared" si="12"/>
        <v>0</v>
      </c>
      <c r="D305" s="66">
        <f>C305*$C$3</f>
        <v>0</v>
      </c>
      <c r="E305" s="66">
        <f t="shared" si="13"/>
        <v>0</v>
      </c>
      <c r="F305" s="66">
        <f>E305*$D$3</f>
        <v>0</v>
      </c>
      <c r="G305" s="66">
        <f t="shared" si="14"/>
        <v>0</v>
      </c>
    </row>
    <row r="306" spans="1:7" x14ac:dyDescent="0.3">
      <c r="A306" s="61">
        <v>43087</v>
      </c>
      <c r="B306" s="91">
        <f>(SIGN(VLOOKUP(A306,Timer!$A$6:$L$323,6,FALSE))+SIGN(VLOOKUP(A306,Timer!$A$6:$L$323,9,FALSE))+SIGN(VLOOKUP(A306,Timer!$A$6:$L$323,12,FALSE)))*$A$3*2</f>
        <v>0</v>
      </c>
      <c r="C306" s="92">
        <f t="shared" si="12"/>
        <v>0</v>
      </c>
      <c r="D306" s="66">
        <f>C306*$C$3</f>
        <v>0</v>
      </c>
      <c r="E306" s="66">
        <f t="shared" si="13"/>
        <v>0</v>
      </c>
      <c r="F306" s="66">
        <f>E306*$D$3</f>
        <v>0</v>
      </c>
      <c r="G306" s="66">
        <f t="shared" si="14"/>
        <v>0</v>
      </c>
    </row>
    <row r="307" spans="1:7" x14ac:dyDescent="0.3">
      <c r="A307" s="61">
        <v>43088</v>
      </c>
      <c r="B307" s="91">
        <f>(SIGN(VLOOKUP(A307,Timer!$A$6:$L$323,6,FALSE))+SIGN(VLOOKUP(A307,Timer!$A$6:$L$323,9,FALSE))+SIGN(VLOOKUP(A307,Timer!$A$6:$L$323,12,FALSE)))*$A$3*2</f>
        <v>0</v>
      </c>
      <c r="C307" s="92">
        <f t="shared" si="12"/>
        <v>0</v>
      </c>
      <c r="D307" s="66">
        <f>C307*$C$3</f>
        <v>0</v>
      </c>
      <c r="E307" s="66">
        <f t="shared" si="13"/>
        <v>0</v>
      </c>
      <c r="F307" s="66">
        <f>E307*$D$3</f>
        <v>0</v>
      </c>
      <c r="G307" s="66">
        <f t="shared" si="14"/>
        <v>0</v>
      </c>
    </row>
    <row r="308" spans="1:7" x14ac:dyDescent="0.3">
      <c r="A308" s="61">
        <v>43089</v>
      </c>
      <c r="B308" s="91">
        <f>(SIGN(VLOOKUP(A308,Timer!$A$6:$L$323,6,FALSE))+SIGN(VLOOKUP(A308,Timer!$A$6:$L$323,9,FALSE))+SIGN(VLOOKUP(A308,Timer!$A$6:$L$323,12,FALSE)))*$A$3*2</f>
        <v>0</v>
      </c>
      <c r="C308" s="92">
        <f t="shared" si="12"/>
        <v>0</v>
      </c>
      <c r="D308" s="66">
        <f>C308*$C$3</f>
        <v>0</v>
      </c>
      <c r="E308" s="66">
        <f t="shared" si="13"/>
        <v>0</v>
      </c>
      <c r="F308" s="66">
        <f>E308*$D$3</f>
        <v>0</v>
      </c>
      <c r="G308" s="66">
        <f t="shared" si="14"/>
        <v>0</v>
      </c>
    </row>
    <row r="309" spans="1:7" x14ac:dyDescent="0.3">
      <c r="A309" s="61">
        <v>43090</v>
      </c>
      <c r="B309" s="91">
        <f>(SIGN(VLOOKUP(A309,Timer!$A$6:$L$323,6,FALSE))+SIGN(VLOOKUP(A309,Timer!$A$6:$L$323,9,FALSE))+SIGN(VLOOKUP(A309,Timer!$A$6:$L$323,12,FALSE)))*$A$3*2</f>
        <v>0</v>
      </c>
      <c r="C309" s="92">
        <f t="shared" si="12"/>
        <v>0</v>
      </c>
      <c r="D309" s="66">
        <f>C309*$C$3</f>
        <v>0</v>
      </c>
      <c r="E309" s="66">
        <f t="shared" si="13"/>
        <v>0</v>
      </c>
      <c r="F309" s="66">
        <f>E309*$D$3</f>
        <v>0</v>
      </c>
      <c r="G309" s="66">
        <f t="shared" si="14"/>
        <v>0</v>
      </c>
    </row>
    <row r="310" spans="1:7" x14ac:dyDescent="0.3">
      <c r="A310" s="61">
        <v>43091</v>
      </c>
      <c r="B310" s="91">
        <f>(SIGN(VLOOKUP(A310,Timer!$A$6:$L$323,6,FALSE))+SIGN(VLOOKUP(A310,Timer!$A$6:$L$323,9,FALSE))+SIGN(VLOOKUP(A310,Timer!$A$6:$L$323,12,FALSE)))*$A$3*2</f>
        <v>0</v>
      </c>
      <c r="C310" s="92">
        <f t="shared" si="12"/>
        <v>0</v>
      </c>
      <c r="D310" s="66">
        <f>C310*$C$3</f>
        <v>0</v>
      </c>
      <c r="E310" s="66">
        <f t="shared" si="13"/>
        <v>0</v>
      </c>
      <c r="F310" s="66">
        <f>E310*$D$3</f>
        <v>0</v>
      </c>
      <c r="G310" s="66">
        <f t="shared" si="14"/>
        <v>0</v>
      </c>
    </row>
    <row r="311" spans="1:7" x14ac:dyDescent="0.3">
      <c r="A311" s="61">
        <v>43092</v>
      </c>
      <c r="B311" s="91">
        <f>(SIGN(VLOOKUP(A311,Timer!$A$6:$L$323,6,FALSE))+SIGN(VLOOKUP(A311,Timer!$A$6:$L$323,9,FALSE))+SIGN(VLOOKUP(A311,Timer!$A$6:$L$323,12,FALSE)))*$A$3*2</f>
        <v>0</v>
      </c>
      <c r="C311" s="92">
        <f t="shared" si="12"/>
        <v>0</v>
      </c>
      <c r="D311" s="66">
        <f>C311*$C$3</f>
        <v>0</v>
      </c>
      <c r="E311" s="66">
        <f t="shared" si="13"/>
        <v>0</v>
      </c>
      <c r="F311" s="66">
        <f>E311*$D$3</f>
        <v>0</v>
      </c>
      <c r="G311" s="66">
        <f t="shared" si="14"/>
        <v>0</v>
      </c>
    </row>
    <row r="312" spans="1:7" x14ac:dyDescent="0.3">
      <c r="A312" s="61">
        <v>43093</v>
      </c>
      <c r="B312" s="91">
        <f>(SIGN(VLOOKUP(A312,Timer!$A$6:$L$323,6,FALSE))+SIGN(VLOOKUP(A312,Timer!$A$6:$L$323,9,FALSE))+SIGN(VLOOKUP(A312,Timer!$A$6:$L$323,12,FALSE)))*$A$3*2</f>
        <v>0</v>
      </c>
      <c r="C312" s="92">
        <f t="shared" si="12"/>
        <v>0</v>
      </c>
      <c r="D312" s="66">
        <f>C312*$C$3</f>
        <v>0</v>
      </c>
      <c r="E312" s="66">
        <f t="shared" si="13"/>
        <v>0</v>
      </c>
      <c r="F312" s="66">
        <f>E312*$D$3</f>
        <v>0</v>
      </c>
      <c r="G312" s="66">
        <f t="shared" si="14"/>
        <v>0</v>
      </c>
    </row>
    <row r="313" spans="1:7" x14ac:dyDescent="0.3">
      <c r="A313" s="61">
        <v>43094</v>
      </c>
      <c r="B313" s="91">
        <f>(SIGN(VLOOKUP(A313,Timer!$A$6:$L$323,6,FALSE))+SIGN(VLOOKUP(A313,Timer!$A$6:$L$323,9,FALSE))+SIGN(VLOOKUP(A313,Timer!$A$6:$L$323,12,FALSE)))*$A$3*2</f>
        <v>0</v>
      </c>
      <c r="C313" s="92">
        <f t="shared" si="12"/>
        <v>0</v>
      </c>
      <c r="D313" s="66">
        <f>C313*$C$3</f>
        <v>0</v>
      </c>
      <c r="E313" s="66">
        <f t="shared" si="13"/>
        <v>0</v>
      </c>
      <c r="F313" s="66">
        <f>E313*$D$3</f>
        <v>0</v>
      </c>
      <c r="G313" s="66">
        <f t="shared" si="14"/>
        <v>0</v>
      </c>
    </row>
    <row r="314" spans="1:7" x14ac:dyDescent="0.3">
      <c r="A314" s="61">
        <v>43095</v>
      </c>
      <c r="B314" s="91">
        <f>(SIGN(VLOOKUP(A314,Timer!$A$6:$L$323,6,FALSE))+SIGN(VLOOKUP(A314,Timer!$A$6:$L$323,9,FALSE))+SIGN(VLOOKUP(A314,Timer!$A$6:$L$323,12,FALSE)))*$A$3*2</f>
        <v>0</v>
      </c>
      <c r="C314" s="92">
        <f t="shared" si="12"/>
        <v>0</v>
      </c>
      <c r="D314" s="66">
        <f>C314*$C$3</f>
        <v>0</v>
      </c>
      <c r="E314" s="66">
        <f t="shared" si="13"/>
        <v>0</v>
      </c>
      <c r="F314" s="66">
        <f>E314*$D$3</f>
        <v>0</v>
      </c>
      <c r="G314" s="66">
        <f t="shared" si="14"/>
        <v>0</v>
      </c>
    </row>
    <row r="315" spans="1:7" x14ac:dyDescent="0.3">
      <c r="A315" s="61">
        <v>43096</v>
      </c>
      <c r="B315" s="91">
        <f>(SIGN(VLOOKUP(A315,Timer!$A$6:$L$323,6,FALSE))+SIGN(VLOOKUP(A315,Timer!$A$6:$L$323,9,FALSE))+SIGN(VLOOKUP(A315,Timer!$A$6:$L$323,12,FALSE)))*$A$3*2</f>
        <v>0</v>
      </c>
      <c r="C315" s="92">
        <f t="shared" si="12"/>
        <v>0</v>
      </c>
      <c r="D315" s="66">
        <f>C315*$C$3</f>
        <v>0</v>
      </c>
      <c r="E315" s="66">
        <f t="shared" si="13"/>
        <v>0</v>
      </c>
      <c r="F315" s="66">
        <f>E315*$D$3</f>
        <v>0</v>
      </c>
      <c r="G315" s="66">
        <f t="shared" si="14"/>
        <v>0</v>
      </c>
    </row>
    <row r="316" spans="1:7" x14ac:dyDescent="0.3">
      <c r="A316" s="61">
        <v>43097</v>
      </c>
      <c r="B316" s="91">
        <f>(SIGN(VLOOKUP(A316,Timer!$A$6:$L$323,6,FALSE))+SIGN(VLOOKUP(A316,Timer!$A$6:$L$323,9,FALSE))+SIGN(VLOOKUP(A316,Timer!$A$6:$L$323,12,FALSE)))*$A$3*2</f>
        <v>0</v>
      </c>
      <c r="C316" s="92">
        <f t="shared" si="12"/>
        <v>0</v>
      </c>
      <c r="D316" s="66">
        <f>C316*$C$3</f>
        <v>0</v>
      </c>
      <c r="E316" s="66">
        <f t="shared" si="13"/>
        <v>0</v>
      </c>
      <c r="F316" s="66">
        <f>E316*$D$3</f>
        <v>0</v>
      </c>
      <c r="G316" s="66">
        <f t="shared" si="14"/>
        <v>0</v>
      </c>
    </row>
    <row r="317" spans="1:7" x14ac:dyDescent="0.3">
      <c r="A317" s="61">
        <v>43098</v>
      </c>
      <c r="B317" s="91">
        <f>(SIGN(VLOOKUP(A317,Timer!$A$6:$L$323,6,FALSE))+SIGN(VLOOKUP(A317,Timer!$A$6:$L$323,9,FALSE))+SIGN(VLOOKUP(A317,Timer!$A$6:$L$323,12,FALSE)))*$A$3*2</f>
        <v>0</v>
      </c>
      <c r="C317" s="92">
        <f t="shared" si="12"/>
        <v>0</v>
      </c>
      <c r="D317" s="66">
        <f>C317*$C$3</f>
        <v>0</v>
      </c>
      <c r="E317" s="66">
        <f t="shared" si="13"/>
        <v>0</v>
      </c>
      <c r="F317" s="66">
        <f>E317*$D$3</f>
        <v>0</v>
      </c>
      <c r="G317" s="66">
        <f t="shared" si="14"/>
        <v>0</v>
      </c>
    </row>
    <row r="318" spans="1:7" x14ac:dyDescent="0.3">
      <c r="A318" s="61">
        <v>43099</v>
      </c>
      <c r="B318" s="91">
        <f>(SIGN(VLOOKUP(A318,Timer!$A$6:$L$323,6,FALSE))+SIGN(VLOOKUP(A318,Timer!$A$6:$L$323,9,FALSE))+SIGN(VLOOKUP(A318,Timer!$A$6:$L$323,12,FALSE)))*$A$3*2</f>
        <v>0</v>
      </c>
      <c r="C318" s="92">
        <f t="shared" si="12"/>
        <v>0</v>
      </c>
      <c r="D318" s="66">
        <f>C318*$C$3</f>
        <v>0</v>
      </c>
      <c r="E318" s="66">
        <f t="shared" si="13"/>
        <v>0</v>
      </c>
      <c r="F318" s="66">
        <f>E318*$D$3</f>
        <v>0</v>
      </c>
      <c r="G318" s="66">
        <f t="shared" si="14"/>
        <v>0</v>
      </c>
    </row>
    <row r="319" spans="1:7" x14ac:dyDescent="0.3">
      <c r="A319" s="61">
        <v>43100</v>
      </c>
      <c r="B319" s="91">
        <f>(SIGN(VLOOKUP(A319,Timer!$A$6:$L$323,6,FALSE))+SIGN(VLOOKUP(A319,Timer!$A$6:$L$323,9,FALSE))+SIGN(VLOOKUP(A319,Timer!$A$6:$L$323,12,FALSE)))*$A$3*2</f>
        <v>0</v>
      </c>
      <c r="C319" s="92">
        <f t="shared" si="12"/>
        <v>0</v>
      </c>
      <c r="D319" s="66">
        <f>C319*$C$3</f>
        <v>0</v>
      </c>
      <c r="E319" s="66">
        <f t="shared" si="13"/>
        <v>0</v>
      </c>
      <c r="F319" s="66">
        <f>E319*$D$3</f>
        <v>0</v>
      </c>
      <c r="G319" s="66">
        <f t="shared" si="14"/>
        <v>0</v>
      </c>
    </row>
    <row r="320" spans="1:7" x14ac:dyDescent="0.3">
      <c r="A320" s="61">
        <v>43101</v>
      </c>
      <c r="B320" s="91">
        <f>(SIGN(VLOOKUP(A320,Timer!$A$6:$L$323,6,FALSE))+SIGN(VLOOKUP(A320,Timer!$A$6:$L$323,9,FALSE))+SIGN(VLOOKUP(A320,Timer!$A$6:$L$323,12,FALSE)))*$A$3*2</f>
        <v>0</v>
      </c>
      <c r="C320" s="92">
        <f t="shared" si="12"/>
        <v>0</v>
      </c>
      <c r="D320" s="66">
        <f>C320*$C$3</f>
        <v>0</v>
      </c>
      <c r="E320" s="66">
        <f t="shared" si="13"/>
        <v>0</v>
      </c>
      <c r="F320" s="66">
        <f>E320*$D$3</f>
        <v>0</v>
      </c>
      <c r="G320" s="66">
        <f t="shared" si="14"/>
        <v>0</v>
      </c>
    </row>
    <row r="321" spans="1:7" x14ac:dyDescent="0.3">
      <c r="A321" s="61">
        <v>43102</v>
      </c>
      <c r="B321" s="91">
        <f>(SIGN(VLOOKUP(A321,Timer!$A$6:$L$323,6,FALSE))+SIGN(VLOOKUP(A321,Timer!$A$6:$L$323,9,FALSE))+SIGN(VLOOKUP(A321,Timer!$A$6:$L$323,12,FALSE)))*$A$3*2</f>
        <v>0</v>
      </c>
      <c r="C321" s="92">
        <f t="shared" si="12"/>
        <v>0</v>
      </c>
      <c r="D321" s="66">
        <f>C321*$C$3</f>
        <v>0</v>
      </c>
      <c r="E321" s="66">
        <f t="shared" si="13"/>
        <v>0</v>
      </c>
      <c r="F321" s="66">
        <f>E321*$D$3</f>
        <v>0</v>
      </c>
      <c r="G321" s="66">
        <f t="shared" si="14"/>
        <v>0</v>
      </c>
    </row>
    <row r="322" spans="1:7" x14ac:dyDescent="0.3">
      <c r="A322" s="61">
        <v>43103</v>
      </c>
      <c r="B322" s="91">
        <f>(SIGN(VLOOKUP(A322,Timer!$A$6:$L$323,6,FALSE))+SIGN(VLOOKUP(A322,Timer!$A$6:$L$323,9,FALSE))+SIGN(VLOOKUP(A322,Timer!$A$6:$L$323,12,FALSE)))*$A$3*2</f>
        <v>0</v>
      </c>
      <c r="C322" s="92">
        <f t="shared" si="12"/>
        <v>0</v>
      </c>
      <c r="D322" s="66">
        <f>C322*$C$3</f>
        <v>0</v>
      </c>
      <c r="E322" s="66">
        <f t="shared" si="13"/>
        <v>0</v>
      </c>
      <c r="F322" s="66">
        <f>E322*$D$3</f>
        <v>0</v>
      </c>
      <c r="G322" s="66">
        <f t="shared" si="14"/>
        <v>0</v>
      </c>
    </row>
    <row r="323" spans="1:7" x14ac:dyDescent="0.3">
      <c r="A323" s="61">
        <v>43104</v>
      </c>
      <c r="B323" s="91">
        <f>(SIGN(VLOOKUP(A323,Timer!$A$6:$L$323,6,FALSE))+SIGN(VLOOKUP(A323,Timer!$A$6:$L$323,9,FALSE))+SIGN(VLOOKUP(A323,Timer!$A$6:$L$323,12,FALSE)))*$A$3*2</f>
        <v>0</v>
      </c>
      <c r="C323" s="92">
        <f t="shared" si="12"/>
        <v>0</v>
      </c>
      <c r="D323" s="66">
        <f>C323*$C$3</f>
        <v>0</v>
      </c>
      <c r="E323" s="66">
        <f t="shared" si="13"/>
        <v>0</v>
      </c>
      <c r="F323" s="66">
        <f>E323*$D$3</f>
        <v>0</v>
      </c>
      <c r="G323" s="66">
        <f t="shared" si="14"/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21-02 til 20-03-17</vt:lpstr>
      <vt:lpstr>Gunnars seddel</vt:lpstr>
      <vt:lpstr>K-fradrag 21-02-17 til 20-03-17</vt:lpstr>
      <vt:lpstr>Timer</vt:lpstr>
      <vt:lpstr>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Petersen</dc:creator>
  <cp:lastModifiedBy>Poul Madsen</cp:lastModifiedBy>
  <cp:lastPrinted>2017-01-22T16:49:56Z</cp:lastPrinted>
  <dcterms:created xsi:type="dcterms:W3CDTF">2016-10-31T15:35:03Z</dcterms:created>
  <dcterms:modified xsi:type="dcterms:W3CDTF">2017-02-24T08:03:01Z</dcterms:modified>
</cp:coreProperties>
</file>