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c\Downloads\"/>
    </mc:Choice>
  </mc:AlternateContent>
  <xr:revisionPtr revIDLastSave="0" documentId="13_ncr:1_{4ACB4E8D-C500-46A7-9DBA-1B3CA81AB6C6}" xr6:coauthVersionLast="47" xr6:coauthVersionMax="47" xr10:uidLastSave="{00000000-0000-0000-0000-000000000000}"/>
  <bookViews>
    <workbookView xWindow="-108" yWindow="-108" windowWidth="30936" windowHeight="16776" xr2:uid="{A69AC73C-5E4F-4DBA-94D4-60AD87911055}"/>
  </bookViews>
  <sheets>
    <sheet name="Overblik" sheetId="1" r:id="rId1"/>
    <sheet name="Kalender" sheetId="3" r:id="rId2"/>
    <sheet name="Helligdag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C3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F21" i="3" s="1"/>
  <c r="C5" i="2"/>
  <c r="F15" i="3" l="1"/>
  <c r="D17" i="3"/>
  <c r="F9" i="3"/>
  <c r="F17" i="3"/>
  <c r="D15" i="3"/>
  <c r="D11" i="3"/>
  <c r="D19" i="3"/>
  <c r="F11" i="3"/>
  <c r="F19" i="3"/>
  <c r="D5" i="3"/>
  <c r="D13" i="3"/>
  <c r="D21" i="3"/>
  <c r="D7" i="3"/>
  <c r="F7" i="3"/>
  <c r="D9" i="3"/>
  <c r="B9" i="3"/>
  <c r="F5" i="3"/>
  <c r="F13" i="3"/>
  <c r="D8" i="3"/>
  <c r="D18" i="3"/>
  <c r="D4" i="3"/>
  <c r="D10" i="3"/>
  <c r="D14" i="3"/>
  <c r="D20" i="3"/>
  <c r="D6" i="3"/>
  <c r="D12" i="3"/>
  <c r="D16" i="3"/>
  <c r="F4" i="3"/>
  <c r="F6" i="3"/>
  <c r="F8" i="3"/>
  <c r="F10" i="3"/>
  <c r="F12" i="3"/>
  <c r="F14" i="3"/>
  <c r="F16" i="3"/>
  <c r="F18" i="3"/>
  <c r="F20" i="3"/>
  <c r="A22" i="3"/>
  <c r="B19" i="3"/>
  <c r="B11" i="3"/>
  <c r="B4" i="3"/>
  <c r="B18" i="3"/>
  <c r="B10" i="3"/>
  <c r="B16" i="3"/>
  <c r="B8" i="3"/>
  <c r="B15" i="3"/>
  <c r="B7" i="3"/>
  <c r="B17" i="3"/>
  <c r="B14" i="3"/>
  <c r="B6" i="3"/>
  <c r="B21" i="3"/>
  <c r="B13" i="3"/>
  <c r="B5" i="3"/>
  <c r="B20" i="3"/>
  <c r="B12" i="3"/>
  <c r="F22" i="3" l="1"/>
  <c r="D22" i="3"/>
  <c r="A23" i="3"/>
  <c r="B22" i="3"/>
  <c r="A26" i="2"/>
  <c r="C7" i="2"/>
  <c r="A40" i="2"/>
  <c r="A32" i="2"/>
  <c r="A37" i="2"/>
  <c r="C6" i="2"/>
  <c r="A36" i="2"/>
  <c r="C8" i="2"/>
  <c r="C4" i="3" l="1"/>
  <c r="D23" i="3"/>
  <c r="F23" i="3"/>
  <c r="A24" i="3"/>
  <c r="B23" i="3"/>
  <c r="A39" i="2"/>
  <c r="A38" i="2"/>
  <c r="C15" i="2"/>
  <c r="C14" i="2"/>
  <c r="C11" i="2"/>
  <c r="C12" i="2" s="1"/>
  <c r="C10" i="2"/>
  <c r="C9" i="2"/>
  <c r="F24" i="3" l="1"/>
  <c r="D24" i="3"/>
  <c r="A25" i="3"/>
  <c r="B24" i="3"/>
  <c r="C13" i="2"/>
  <c r="D25" i="3" l="1"/>
  <c r="F25" i="3"/>
  <c r="C16" i="2"/>
  <c r="C17" i="2" s="1"/>
  <c r="C19" i="2" s="1"/>
  <c r="C22" i="2" s="1"/>
  <c r="A26" i="3"/>
  <c r="B25" i="3"/>
  <c r="F26" i="3" l="1"/>
  <c r="D26" i="3"/>
  <c r="A27" i="3"/>
  <c r="B26" i="3"/>
  <c r="C18" i="2"/>
  <c r="C23" i="2" s="1"/>
  <c r="D27" i="3" l="1"/>
  <c r="F27" i="3"/>
  <c r="A28" i="3"/>
  <c r="B27" i="3"/>
  <c r="A29" i="2"/>
  <c r="A34" i="2" s="1"/>
  <c r="A35" i="2" s="1"/>
  <c r="C20" i="2"/>
  <c r="E9" i="3" s="1"/>
  <c r="E11" i="3" l="1"/>
  <c r="E10" i="3"/>
  <c r="E22" i="3"/>
  <c r="E6" i="3"/>
  <c r="E16" i="3"/>
  <c r="E15" i="3"/>
  <c r="E26" i="3"/>
  <c r="E27" i="3"/>
  <c r="E21" i="3"/>
  <c r="E14" i="3"/>
  <c r="E4" i="3"/>
  <c r="E24" i="3"/>
  <c r="E23" i="3"/>
  <c r="E17" i="3"/>
  <c r="E12" i="3"/>
  <c r="E8" i="3"/>
  <c r="E19" i="3"/>
  <c r="E20" i="3"/>
  <c r="F28" i="3"/>
  <c r="E28" i="3"/>
  <c r="D28" i="3"/>
  <c r="E7" i="3"/>
  <c r="E25" i="3"/>
  <c r="E13" i="3"/>
  <c r="E5" i="3"/>
  <c r="E18" i="3"/>
  <c r="A28" i="2"/>
  <c r="A27" i="2"/>
  <c r="A30" i="2"/>
  <c r="A29" i="3"/>
  <c r="B28" i="3"/>
  <c r="A31" i="2"/>
  <c r="A33" i="2"/>
  <c r="E29" i="3" l="1"/>
  <c r="D29" i="3"/>
  <c r="C29" i="3"/>
  <c r="F29" i="3"/>
  <c r="C21" i="3"/>
  <c r="C5" i="3"/>
  <c r="C14" i="3"/>
  <c r="C22" i="3"/>
  <c r="C19" i="3"/>
  <c r="C18" i="3"/>
  <c r="C16" i="3"/>
  <c r="C17" i="3"/>
  <c r="C15" i="3"/>
  <c r="C20" i="3"/>
  <c r="C13" i="3"/>
  <c r="C6" i="3"/>
  <c r="C23" i="3"/>
  <c r="C11" i="3"/>
  <c r="C8" i="3"/>
  <c r="C9" i="3"/>
  <c r="C10" i="3"/>
  <c r="C7" i="3"/>
  <c r="C12" i="3"/>
  <c r="C24" i="3"/>
  <c r="C25" i="3"/>
  <c r="C26" i="3"/>
  <c r="C27" i="3"/>
  <c r="C28" i="3"/>
  <c r="A30" i="3"/>
  <c r="B29" i="3"/>
  <c r="F30" i="3" l="1"/>
  <c r="E30" i="3"/>
  <c r="D30" i="3"/>
  <c r="C30" i="3"/>
  <c r="A31" i="3"/>
  <c r="B30" i="3"/>
  <c r="E31" i="3" l="1"/>
  <c r="D31" i="3"/>
  <c r="C31" i="3"/>
  <c r="F31" i="3"/>
  <c r="A32" i="3"/>
  <c r="B31" i="3"/>
  <c r="F32" i="3" l="1"/>
  <c r="E32" i="3"/>
  <c r="D32" i="3"/>
  <c r="C32" i="3"/>
  <c r="A33" i="3"/>
  <c r="B32" i="3"/>
  <c r="E33" i="3" l="1"/>
  <c r="D33" i="3"/>
  <c r="C33" i="3"/>
  <c r="F33" i="3"/>
  <c r="A34" i="3"/>
  <c r="B33" i="3"/>
  <c r="F34" i="3" l="1"/>
  <c r="E34" i="3"/>
  <c r="D34" i="3"/>
  <c r="C34" i="3"/>
  <c r="A35" i="3"/>
  <c r="B34" i="3"/>
  <c r="E35" i="3" l="1"/>
  <c r="D35" i="3"/>
  <c r="C35" i="3"/>
  <c r="F35" i="3"/>
  <c r="A36" i="3"/>
  <c r="B35" i="3"/>
  <c r="F36" i="3" l="1"/>
  <c r="D36" i="3"/>
  <c r="E36" i="3"/>
  <c r="C36" i="3"/>
  <c r="A37" i="3"/>
  <c r="B36" i="3"/>
  <c r="E37" i="3" l="1"/>
  <c r="D37" i="3"/>
  <c r="C37" i="3"/>
  <c r="F37" i="3"/>
  <c r="A38" i="3"/>
  <c r="B37" i="3"/>
  <c r="F38" i="3" l="1"/>
  <c r="E38" i="3"/>
  <c r="D38" i="3"/>
  <c r="C38" i="3"/>
  <c r="A39" i="3"/>
  <c r="B38" i="3"/>
  <c r="E39" i="3" l="1"/>
  <c r="D39" i="3"/>
  <c r="C39" i="3"/>
  <c r="F39" i="3"/>
  <c r="A40" i="3"/>
  <c r="B39" i="3"/>
  <c r="F40" i="3" l="1"/>
  <c r="E40" i="3"/>
  <c r="D40" i="3"/>
  <c r="C40" i="3"/>
  <c r="A41" i="3"/>
  <c r="B40" i="3"/>
  <c r="E41" i="3" l="1"/>
  <c r="D41" i="3"/>
  <c r="C41" i="3"/>
  <c r="F41" i="3"/>
  <c r="A42" i="3"/>
  <c r="B41" i="3"/>
  <c r="F42" i="3" l="1"/>
  <c r="E42" i="3"/>
  <c r="D42" i="3"/>
  <c r="C42" i="3"/>
  <c r="A43" i="3"/>
  <c r="B42" i="3"/>
  <c r="E43" i="3" l="1"/>
  <c r="D43" i="3"/>
  <c r="C43" i="3"/>
  <c r="F43" i="3"/>
  <c r="A44" i="3"/>
  <c r="B43" i="3"/>
  <c r="F44" i="3" l="1"/>
  <c r="E44" i="3"/>
  <c r="D44" i="3"/>
  <c r="C44" i="3"/>
  <c r="A45" i="3"/>
  <c r="B44" i="3"/>
  <c r="E45" i="3" l="1"/>
  <c r="D45" i="3"/>
  <c r="C45" i="3"/>
  <c r="F45" i="3"/>
  <c r="A46" i="3"/>
  <c r="B45" i="3"/>
  <c r="F46" i="3" l="1"/>
  <c r="E46" i="3"/>
  <c r="D46" i="3"/>
  <c r="C46" i="3"/>
  <c r="A47" i="3"/>
  <c r="B46" i="3"/>
  <c r="E47" i="3" l="1"/>
  <c r="D47" i="3"/>
  <c r="C47" i="3"/>
  <c r="F47" i="3"/>
  <c r="A48" i="3"/>
  <c r="B47" i="3"/>
  <c r="F48" i="3" l="1"/>
  <c r="E48" i="3"/>
  <c r="D48" i="3"/>
  <c r="C48" i="3"/>
  <c r="A49" i="3"/>
  <c r="B48" i="3"/>
  <c r="E49" i="3" l="1"/>
  <c r="D49" i="3"/>
  <c r="C49" i="3"/>
  <c r="F49" i="3"/>
  <c r="A50" i="3"/>
  <c r="B49" i="3"/>
  <c r="F50" i="3" l="1"/>
  <c r="E50" i="3"/>
  <c r="D50" i="3"/>
  <c r="C50" i="3"/>
  <c r="A51" i="3"/>
  <c r="B50" i="3"/>
  <c r="E51" i="3" l="1"/>
  <c r="D51" i="3"/>
  <c r="C51" i="3"/>
  <c r="F51" i="3"/>
  <c r="A52" i="3"/>
  <c r="B51" i="3"/>
  <c r="F52" i="3" l="1"/>
  <c r="E52" i="3"/>
  <c r="D52" i="3"/>
  <c r="C52" i="3"/>
  <c r="A53" i="3"/>
  <c r="B52" i="3"/>
  <c r="E53" i="3" l="1"/>
  <c r="D53" i="3"/>
  <c r="C53" i="3"/>
  <c r="F53" i="3"/>
  <c r="A54" i="3"/>
  <c r="B53" i="3"/>
  <c r="F54" i="3" l="1"/>
  <c r="E54" i="3"/>
  <c r="D54" i="3"/>
  <c r="C54" i="3"/>
  <c r="A55" i="3"/>
  <c r="B54" i="3"/>
  <c r="E55" i="3" l="1"/>
  <c r="D55" i="3"/>
  <c r="C55" i="3"/>
  <c r="F55" i="3"/>
  <c r="A56" i="3"/>
  <c r="B55" i="3"/>
  <c r="F56" i="3" l="1"/>
  <c r="E56" i="3"/>
  <c r="D56" i="3"/>
  <c r="C56" i="3"/>
  <c r="A57" i="3"/>
  <c r="B56" i="3"/>
  <c r="E57" i="3" l="1"/>
  <c r="D57" i="3"/>
  <c r="C57" i="3"/>
  <c r="F57" i="3"/>
  <c r="A58" i="3"/>
  <c r="B57" i="3"/>
  <c r="F58" i="3" l="1"/>
  <c r="E58" i="3"/>
  <c r="D58" i="3"/>
  <c r="C58" i="3"/>
  <c r="A59" i="3"/>
  <c r="B58" i="3"/>
  <c r="E59" i="3" l="1"/>
  <c r="D59" i="3"/>
  <c r="C59" i="3"/>
  <c r="F59" i="3"/>
  <c r="A60" i="3"/>
  <c r="B59" i="3"/>
  <c r="F60" i="3" l="1"/>
  <c r="E60" i="3"/>
  <c r="D60" i="3"/>
  <c r="C60" i="3"/>
  <c r="A61" i="3"/>
  <c r="B60" i="3"/>
  <c r="E61" i="3" l="1"/>
  <c r="D61" i="3"/>
  <c r="C61" i="3"/>
  <c r="F61" i="3"/>
  <c r="A62" i="3"/>
  <c r="B61" i="3"/>
  <c r="F62" i="3" l="1"/>
  <c r="E62" i="3"/>
  <c r="D62" i="3"/>
  <c r="C62" i="3"/>
  <c r="A63" i="3"/>
  <c r="B62" i="3"/>
  <c r="E63" i="3" l="1"/>
  <c r="D63" i="3"/>
  <c r="C63" i="3"/>
  <c r="F63" i="3"/>
  <c r="A64" i="3"/>
  <c r="B63" i="3"/>
  <c r="F64" i="3" l="1"/>
  <c r="E64" i="3"/>
  <c r="D64" i="3"/>
  <c r="C64" i="3"/>
  <c r="A65" i="3"/>
  <c r="B64" i="3"/>
  <c r="E65" i="3" l="1"/>
  <c r="D65" i="3"/>
  <c r="C65" i="3"/>
  <c r="F65" i="3"/>
  <c r="A66" i="3"/>
  <c r="B65" i="3"/>
  <c r="F66" i="3" l="1"/>
  <c r="E66" i="3"/>
  <c r="D66" i="3"/>
  <c r="C66" i="3"/>
  <c r="A67" i="3"/>
  <c r="B66" i="3"/>
  <c r="E67" i="3" l="1"/>
  <c r="D67" i="3"/>
  <c r="C67" i="3"/>
  <c r="F67" i="3"/>
  <c r="A68" i="3"/>
  <c r="B67" i="3"/>
  <c r="F68" i="3" l="1"/>
  <c r="E68" i="3"/>
  <c r="D68" i="3"/>
  <c r="C68" i="3"/>
  <c r="A69" i="3"/>
  <c r="B68" i="3"/>
  <c r="E69" i="3" l="1"/>
  <c r="D69" i="3"/>
  <c r="C69" i="3"/>
  <c r="F69" i="3"/>
  <c r="A70" i="3"/>
  <c r="B69" i="3"/>
  <c r="F70" i="3" l="1"/>
  <c r="E70" i="3"/>
  <c r="D70" i="3"/>
  <c r="C70" i="3"/>
  <c r="A71" i="3"/>
  <c r="B70" i="3"/>
  <c r="E71" i="3" l="1"/>
  <c r="D71" i="3"/>
  <c r="C71" i="3"/>
  <c r="F71" i="3"/>
  <c r="A72" i="3"/>
  <c r="B71" i="3"/>
  <c r="F72" i="3" l="1"/>
  <c r="E72" i="3"/>
  <c r="D72" i="3"/>
  <c r="C72" i="3"/>
  <c r="A73" i="3"/>
  <c r="B72" i="3"/>
  <c r="E73" i="3" l="1"/>
  <c r="D73" i="3"/>
  <c r="C73" i="3"/>
  <c r="F73" i="3"/>
  <c r="A74" i="3"/>
  <c r="B73" i="3"/>
  <c r="F74" i="3" l="1"/>
  <c r="E74" i="3"/>
  <c r="D74" i="3"/>
  <c r="C74" i="3"/>
  <c r="A75" i="3"/>
  <c r="B74" i="3"/>
  <c r="E75" i="3" l="1"/>
  <c r="D75" i="3"/>
  <c r="C75" i="3"/>
  <c r="F75" i="3"/>
  <c r="A76" i="3"/>
  <c r="B75" i="3"/>
  <c r="F76" i="3" l="1"/>
  <c r="E76" i="3"/>
  <c r="D76" i="3"/>
  <c r="C76" i="3"/>
  <c r="A77" i="3"/>
  <c r="B76" i="3"/>
  <c r="E77" i="3" l="1"/>
  <c r="D77" i="3"/>
  <c r="C77" i="3"/>
  <c r="F77" i="3"/>
  <c r="A78" i="3"/>
  <c r="B77" i="3"/>
  <c r="F78" i="3" l="1"/>
  <c r="E78" i="3"/>
  <c r="D78" i="3"/>
  <c r="C78" i="3"/>
  <c r="A79" i="3"/>
  <c r="B78" i="3"/>
  <c r="E79" i="3" l="1"/>
  <c r="D79" i="3"/>
  <c r="C79" i="3"/>
  <c r="F79" i="3"/>
  <c r="A80" i="3"/>
  <c r="B79" i="3"/>
  <c r="F80" i="3" l="1"/>
  <c r="E80" i="3"/>
  <c r="D80" i="3"/>
  <c r="C80" i="3"/>
  <c r="A81" i="3"/>
  <c r="B80" i="3"/>
  <c r="E81" i="3" l="1"/>
  <c r="F81" i="3"/>
  <c r="D81" i="3"/>
  <c r="C81" i="3"/>
  <c r="A82" i="3"/>
  <c r="B81" i="3"/>
  <c r="F82" i="3" l="1"/>
  <c r="E82" i="3"/>
  <c r="C82" i="3"/>
  <c r="D82" i="3"/>
  <c r="A83" i="3"/>
  <c r="B82" i="3"/>
  <c r="E83" i="3" l="1"/>
  <c r="F83" i="3"/>
  <c r="D83" i="3"/>
  <c r="C83" i="3"/>
  <c r="A84" i="3"/>
  <c r="B83" i="3"/>
  <c r="C84" i="3" l="1"/>
  <c r="D84" i="3"/>
  <c r="F84" i="3"/>
  <c r="E84" i="3"/>
  <c r="A85" i="3"/>
  <c r="B84" i="3"/>
  <c r="E85" i="3" l="1"/>
  <c r="F85" i="3"/>
  <c r="D85" i="3"/>
  <c r="C85" i="3"/>
  <c r="A86" i="3"/>
  <c r="B85" i="3"/>
  <c r="D86" i="3" l="1"/>
  <c r="C86" i="3"/>
  <c r="E86" i="3"/>
  <c r="F86" i="3"/>
  <c r="A87" i="3"/>
  <c r="B86" i="3"/>
  <c r="E87" i="3" l="1"/>
  <c r="F87" i="3"/>
  <c r="D87" i="3"/>
  <c r="C87" i="3"/>
  <c r="A88" i="3"/>
  <c r="B87" i="3"/>
  <c r="E88" i="3" l="1"/>
  <c r="D88" i="3"/>
  <c r="C88" i="3"/>
  <c r="F88" i="3"/>
  <c r="A89" i="3"/>
  <c r="B88" i="3"/>
  <c r="E89" i="3" l="1"/>
  <c r="F89" i="3"/>
  <c r="D89" i="3"/>
  <c r="C89" i="3"/>
  <c r="A90" i="3"/>
  <c r="B89" i="3"/>
  <c r="F90" i="3" l="1"/>
  <c r="E90" i="3"/>
  <c r="D90" i="3"/>
  <c r="C90" i="3"/>
  <c r="A91" i="3"/>
  <c r="B90" i="3"/>
  <c r="E91" i="3" l="1"/>
  <c r="C91" i="3"/>
  <c r="F91" i="3"/>
  <c r="D91" i="3"/>
  <c r="A92" i="3"/>
  <c r="B91" i="3"/>
  <c r="F92" i="3" l="1"/>
  <c r="E92" i="3"/>
  <c r="D92" i="3"/>
  <c r="C92" i="3"/>
  <c r="A93" i="3"/>
  <c r="B92" i="3"/>
  <c r="E93" i="3" l="1"/>
  <c r="C93" i="3"/>
  <c r="D93" i="3"/>
  <c r="F93" i="3"/>
  <c r="A94" i="3"/>
  <c r="B93" i="3"/>
  <c r="E94" i="3" l="1"/>
  <c r="F94" i="3"/>
  <c r="D94" i="3"/>
  <c r="C94" i="3"/>
  <c r="A95" i="3"/>
  <c r="B94" i="3"/>
  <c r="E95" i="3" l="1"/>
  <c r="F95" i="3"/>
  <c r="D95" i="3"/>
  <c r="C95" i="3"/>
  <c r="A96" i="3"/>
  <c r="B95" i="3"/>
  <c r="E96" i="3" l="1"/>
  <c r="F96" i="3"/>
  <c r="D96" i="3"/>
  <c r="C96" i="3"/>
  <c r="A97" i="3"/>
  <c r="B96" i="3"/>
  <c r="E97" i="3" l="1"/>
  <c r="F97" i="3"/>
  <c r="D97" i="3"/>
  <c r="C97" i="3"/>
  <c r="A98" i="3"/>
  <c r="B97" i="3"/>
  <c r="E98" i="3" l="1"/>
  <c r="D98" i="3"/>
  <c r="C98" i="3"/>
  <c r="F98" i="3"/>
  <c r="A99" i="3"/>
  <c r="B98" i="3"/>
  <c r="E99" i="3" l="1"/>
  <c r="F99" i="3"/>
  <c r="D99" i="3"/>
  <c r="C99" i="3"/>
  <c r="A100" i="3"/>
  <c r="B99" i="3"/>
  <c r="E100" i="3" l="1"/>
  <c r="F100" i="3"/>
  <c r="D100" i="3"/>
  <c r="C100" i="3"/>
  <c r="A101" i="3"/>
  <c r="B100" i="3"/>
  <c r="E101" i="3" l="1"/>
  <c r="C101" i="3"/>
  <c r="D101" i="3"/>
  <c r="F101" i="3"/>
  <c r="A102" i="3"/>
  <c r="B101" i="3"/>
  <c r="E102" i="3" l="1"/>
  <c r="F102" i="3"/>
  <c r="D102" i="3"/>
  <c r="C102" i="3"/>
  <c r="A103" i="3"/>
  <c r="B102" i="3"/>
  <c r="E103" i="3" l="1"/>
  <c r="F103" i="3"/>
  <c r="D103" i="3"/>
  <c r="C103" i="3"/>
  <c r="A104" i="3"/>
  <c r="B103" i="3"/>
  <c r="F104" i="3" l="1"/>
  <c r="E104" i="3"/>
  <c r="C104" i="3"/>
  <c r="D104" i="3"/>
  <c r="A105" i="3"/>
  <c r="B104" i="3"/>
  <c r="E105" i="3" l="1"/>
  <c r="F105" i="3"/>
  <c r="D105" i="3"/>
  <c r="C105" i="3"/>
  <c r="A106" i="3"/>
  <c r="B105" i="3"/>
  <c r="F106" i="3" l="1"/>
  <c r="E106" i="3"/>
  <c r="C106" i="3"/>
  <c r="D106" i="3"/>
  <c r="A107" i="3"/>
  <c r="B106" i="3"/>
  <c r="E107" i="3" l="1"/>
  <c r="F107" i="3"/>
  <c r="D107" i="3"/>
  <c r="C107" i="3"/>
  <c r="A108" i="3"/>
  <c r="B107" i="3"/>
  <c r="F108" i="3" l="1"/>
  <c r="E108" i="3"/>
  <c r="C108" i="3"/>
  <c r="D108" i="3"/>
  <c r="A109" i="3"/>
  <c r="B108" i="3"/>
  <c r="E109" i="3" l="1"/>
  <c r="F109" i="3"/>
  <c r="D109" i="3"/>
  <c r="C109" i="3"/>
  <c r="A110" i="3"/>
  <c r="B109" i="3"/>
  <c r="F110" i="3" l="1"/>
  <c r="E110" i="3"/>
  <c r="C110" i="3"/>
  <c r="D110" i="3"/>
  <c r="A111" i="3"/>
  <c r="B110" i="3"/>
  <c r="E111" i="3" l="1"/>
  <c r="F111" i="3"/>
  <c r="D111" i="3"/>
  <c r="C111" i="3"/>
  <c r="A112" i="3"/>
  <c r="B111" i="3"/>
  <c r="F112" i="3" l="1"/>
  <c r="E112" i="3"/>
  <c r="C112" i="3"/>
  <c r="D112" i="3"/>
  <c r="A113" i="3"/>
  <c r="B112" i="3"/>
  <c r="E113" i="3" l="1"/>
  <c r="F113" i="3"/>
  <c r="D113" i="3"/>
  <c r="C113" i="3"/>
  <c r="A114" i="3"/>
  <c r="B113" i="3"/>
  <c r="F114" i="3" l="1"/>
  <c r="E114" i="3"/>
  <c r="C114" i="3"/>
  <c r="D114" i="3"/>
  <c r="A115" i="3"/>
  <c r="B114" i="3"/>
  <c r="E115" i="3" l="1"/>
  <c r="F115" i="3"/>
  <c r="D115" i="3"/>
  <c r="C115" i="3"/>
  <c r="A116" i="3"/>
  <c r="B115" i="3"/>
  <c r="F116" i="3" l="1"/>
  <c r="E116" i="3"/>
  <c r="C116" i="3"/>
  <c r="D116" i="3"/>
  <c r="A117" i="3"/>
  <c r="B116" i="3"/>
  <c r="E117" i="3" l="1"/>
  <c r="F117" i="3"/>
  <c r="D117" i="3"/>
  <c r="C117" i="3"/>
  <c r="A118" i="3"/>
  <c r="B117" i="3"/>
  <c r="F118" i="3" l="1"/>
  <c r="E118" i="3"/>
  <c r="C118" i="3"/>
  <c r="D118" i="3"/>
  <c r="A119" i="3"/>
  <c r="B118" i="3"/>
  <c r="E119" i="3" l="1"/>
  <c r="F119" i="3"/>
  <c r="D119" i="3"/>
  <c r="C119" i="3"/>
  <c r="A120" i="3"/>
  <c r="B119" i="3"/>
  <c r="F120" i="3" l="1"/>
  <c r="E120" i="3"/>
  <c r="C120" i="3"/>
  <c r="D120" i="3"/>
  <c r="A121" i="3"/>
  <c r="B120" i="3"/>
  <c r="E121" i="3" l="1"/>
  <c r="F121" i="3"/>
  <c r="D121" i="3"/>
  <c r="C121" i="3"/>
  <c r="A122" i="3"/>
  <c r="B121" i="3"/>
  <c r="F122" i="3" l="1"/>
  <c r="E122" i="3"/>
  <c r="C122" i="3"/>
  <c r="D122" i="3"/>
  <c r="A123" i="3"/>
  <c r="B122" i="3"/>
  <c r="E123" i="3" l="1"/>
  <c r="F123" i="3"/>
  <c r="D123" i="3"/>
  <c r="C123" i="3"/>
  <c r="A124" i="3"/>
  <c r="B123" i="3"/>
  <c r="F124" i="3" l="1"/>
  <c r="E124" i="3"/>
  <c r="C124" i="3"/>
  <c r="D124" i="3"/>
  <c r="A125" i="3"/>
  <c r="B124" i="3"/>
  <c r="E125" i="3" l="1"/>
  <c r="F125" i="3"/>
  <c r="D125" i="3"/>
  <c r="C125" i="3"/>
  <c r="A126" i="3"/>
  <c r="B125" i="3"/>
  <c r="F126" i="3" l="1"/>
  <c r="E126" i="3"/>
  <c r="C126" i="3"/>
  <c r="D126" i="3"/>
  <c r="A127" i="3"/>
  <c r="B126" i="3"/>
  <c r="E127" i="3" l="1"/>
  <c r="F127" i="3"/>
  <c r="D127" i="3"/>
  <c r="C127" i="3"/>
  <c r="A128" i="3"/>
  <c r="B127" i="3"/>
  <c r="F128" i="3" l="1"/>
  <c r="E128" i="3"/>
  <c r="C128" i="3"/>
  <c r="D128" i="3"/>
  <c r="A129" i="3"/>
  <c r="B128" i="3"/>
  <c r="E129" i="3" l="1"/>
  <c r="F129" i="3"/>
  <c r="D129" i="3"/>
  <c r="C129" i="3"/>
  <c r="A130" i="3"/>
  <c r="B129" i="3"/>
  <c r="F130" i="3" l="1"/>
  <c r="E130" i="3"/>
  <c r="C130" i="3"/>
  <c r="D130" i="3"/>
  <c r="A131" i="3"/>
  <c r="B130" i="3"/>
  <c r="E131" i="3" l="1"/>
  <c r="F131" i="3"/>
  <c r="D131" i="3"/>
  <c r="C131" i="3"/>
  <c r="A132" i="3"/>
  <c r="B131" i="3"/>
  <c r="F132" i="3" l="1"/>
  <c r="E132" i="3"/>
  <c r="C132" i="3"/>
  <c r="D132" i="3"/>
  <c r="A133" i="3"/>
  <c r="B132" i="3"/>
  <c r="E133" i="3" l="1"/>
  <c r="F133" i="3"/>
  <c r="D133" i="3"/>
  <c r="C133" i="3"/>
  <c r="A134" i="3"/>
  <c r="B133" i="3"/>
  <c r="F134" i="3" l="1"/>
  <c r="E134" i="3"/>
  <c r="C134" i="3"/>
  <c r="D134" i="3"/>
  <c r="A135" i="3"/>
  <c r="B134" i="3"/>
  <c r="E135" i="3" l="1"/>
  <c r="F135" i="3"/>
  <c r="D135" i="3"/>
  <c r="C135" i="3"/>
  <c r="A136" i="3"/>
  <c r="B135" i="3"/>
  <c r="F136" i="3" l="1"/>
  <c r="E136" i="3"/>
  <c r="C136" i="3"/>
  <c r="D136" i="3"/>
  <c r="A137" i="3"/>
  <c r="B136" i="3"/>
  <c r="E137" i="3" l="1"/>
  <c r="F137" i="3"/>
  <c r="D137" i="3"/>
  <c r="C137" i="3"/>
  <c r="A138" i="3"/>
  <c r="B137" i="3"/>
  <c r="F138" i="3" l="1"/>
  <c r="E138" i="3"/>
  <c r="C138" i="3"/>
  <c r="D138" i="3"/>
  <c r="A139" i="3"/>
  <c r="B138" i="3"/>
  <c r="E139" i="3" l="1"/>
  <c r="F139" i="3"/>
  <c r="D139" i="3"/>
  <c r="C139" i="3"/>
  <c r="A140" i="3"/>
  <c r="B139" i="3"/>
  <c r="F140" i="3" l="1"/>
  <c r="E140" i="3"/>
  <c r="C140" i="3"/>
  <c r="D140" i="3"/>
  <c r="A141" i="3"/>
  <c r="B140" i="3"/>
  <c r="E141" i="3" l="1"/>
  <c r="F141" i="3"/>
  <c r="D141" i="3"/>
  <c r="C141" i="3"/>
  <c r="A142" i="3"/>
  <c r="B141" i="3"/>
  <c r="F142" i="3" l="1"/>
  <c r="E142" i="3"/>
  <c r="C142" i="3"/>
  <c r="D142" i="3"/>
  <c r="A143" i="3"/>
  <c r="B142" i="3"/>
  <c r="E143" i="3" l="1"/>
  <c r="F143" i="3"/>
  <c r="D143" i="3"/>
  <c r="C143" i="3"/>
  <c r="A144" i="3"/>
  <c r="B143" i="3"/>
  <c r="F144" i="3" l="1"/>
  <c r="E144" i="3"/>
  <c r="C144" i="3"/>
  <c r="D144" i="3"/>
  <c r="A145" i="3"/>
  <c r="B144" i="3"/>
  <c r="E145" i="3" l="1"/>
  <c r="F145" i="3"/>
  <c r="D145" i="3"/>
  <c r="C145" i="3"/>
  <c r="A146" i="3"/>
  <c r="B145" i="3"/>
  <c r="F146" i="3" l="1"/>
  <c r="E146" i="3"/>
  <c r="C146" i="3"/>
  <c r="D146" i="3"/>
  <c r="A147" i="3"/>
  <c r="B146" i="3"/>
  <c r="E147" i="3" l="1"/>
  <c r="F147" i="3"/>
  <c r="D147" i="3"/>
  <c r="C147" i="3"/>
  <c r="A148" i="3"/>
  <c r="B147" i="3"/>
  <c r="F148" i="3" l="1"/>
  <c r="E148" i="3"/>
  <c r="C148" i="3"/>
  <c r="D148" i="3"/>
  <c r="A149" i="3"/>
  <c r="B148" i="3"/>
  <c r="E149" i="3" l="1"/>
  <c r="F149" i="3"/>
  <c r="D149" i="3"/>
  <c r="C149" i="3"/>
  <c r="A150" i="3"/>
  <c r="B149" i="3"/>
  <c r="F150" i="3" l="1"/>
  <c r="E150" i="3"/>
  <c r="C150" i="3"/>
  <c r="D150" i="3"/>
  <c r="A151" i="3"/>
  <c r="B150" i="3"/>
  <c r="E151" i="3" l="1"/>
  <c r="F151" i="3"/>
  <c r="D151" i="3"/>
  <c r="C151" i="3"/>
  <c r="A152" i="3"/>
  <c r="B151" i="3"/>
  <c r="F152" i="3" l="1"/>
  <c r="E152" i="3"/>
  <c r="C152" i="3"/>
  <c r="D152" i="3"/>
  <c r="A153" i="3"/>
  <c r="B152" i="3"/>
  <c r="E153" i="3" l="1"/>
  <c r="F153" i="3"/>
  <c r="D153" i="3"/>
  <c r="C153" i="3"/>
  <c r="A154" i="3"/>
  <c r="B153" i="3"/>
  <c r="F154" i="3" l="1"/>
  <c r="E154" i="3"/>
  <c r="C154" i="3"/>
  <c r="D154" i="3"/>
  <c r="A155" i="3"/>
  <c r="B154" i="3"/>
  <c r="E155" i="3" l="1"/>
  <c r="F155" i="3"/>
  <c r="D155" i="3"/>
  <c r="C155" i="3"/>
  <c r="A156" i="3"/>
  <c r="B155" i="3"/>
  <c r="F156" i="3" l="1"/>
  <c r="E156" i="3"/>
  <c r="C156" i="3"/>
  <c r="D156" i="3"/>
  <c r="A157" i="3"/>
  <c r="B156" i="3"/>
  <c r="E157" i="3" l="1"/>
  <c r="F157" i="3"/>
  <c r="D157" i="3"/>
  <c r="C157" i="3"/>
  <c r="A158" i="3"/>
  <c r="B157" i="3"/>
  <c r="F158" i="3" l="1"/>
  <c r="E158" i="3"/>
  <c r="C158" i="3"/>
  <c r="D158" i="3"/>
  <c r="A159" i="3"/>
  <c r="B158" i="3"/>
  <c r="E159" i="3" l="1"/>
  <c r="F159" i="3"/>
  <c r="D159" i="3"/>
  <c r="C159" i="3"/>
  <c r="A160" i="3"/>
  <c r="B159" i="3"/>
  <c r="F160" i="3" l="1"/>
  <c r="E160" i="3"/>
  <c r="C160" i="3"/>
  <c r="D160" i="3"/>
  <c r="A161" i="3"/>
  <c r="B160" i="3"/>
  <c r="E161" i="3" l="1"/>
  <c r="F161" i="3"/>
  <c r="D161" i="3"/>
  <c r="C161" i="3"/>
  <c r="A162" i="3"/>
  <c r="B161" i="3"/>
  <c r="F162" i="3" l="1"/>
  <c r="E162" i="3"/>
  <c r="C162" i="3"/>
  <c r="D162" i="3"/>
  <c r="A163" i="3"/>
  <c r="B162" i="3"/>
  <c r="E163" i="3" l="1"/>
  <c r="F163" i="3"/>
  <c r="D163" i="3"/>
  <c r="C163" i="3"/>
  <c r="A164" i="3"/>
  <c r="B163" i="3"/>
  <c r="F164" i="3" l="1"/>
  <c r="E164" i="3"/>
  <c r="C164" i="3"/>
  <c r="D164" i="3"/>
  <c r="A165" i="3"/>
  <c r="B164" i="3"/>
  <c r="E165" i="3" l="1"/>
  <c r="F165" i="3"/>
  <c r="D165" i="3"/>
  <c r="C165" i="3"/>
  <c r="A166" i="3"/>
  <c r="B165" i="3"/>
  <c r="F166" i="3" l="1"/>
  <c r="E166" i="3"/>
  <c r="C166" i="3"/>
  <c r="D166" i="3"/>
  <c r="A167" i="3"/>
  <c r="B166" i="3"/>
  <c r="E167" i="3" l="1"/>
  <c r="F167" i="3"/>
  <c r="D167" i="3"/>
  <c r="C167" i="3"/>
  <c r="A168" i="3"/>
  <c r="B167" i="3"/>
  <c r="F168" i="3" l="1"/>
  <c r="E168" i="3"/>
  <c r="C168" i="3"/>
  <c r="D168" i="3"/>
  <c r="A169" i="3"/>
  <c r="B168" i="3"/>
  <c r="E169" i="3" l="1"/>
  <c r="F169" i="3"/>
  <c r="D169" i="3"/>
  <c r="C169" i="3"/>
  <c r="A170" i="3"/>
  <c r="B169" i="3"/>
  <c r="F170" i="3" l="1"/>
  <c r="E170" i="3"/>
  <c r="C170" i="3"/>
  <c r="D170" i="3"/>
  <c r="A171" i="3"/>
  <c r="B170" i="3"/>
  <c r="E171" i="3" l="1"/>
  <c r="F171" i="3"/>
  <c r="D171" i="3"/>
  <c r="C171" i="3"/>
  <c r="A172" i="3"/>
  <c r="B171" i="3"/>
  <c r="F172" i="3" l="1"/>
  <c r="E172" i="3"/>
  <c r="C172" i="3"/>
  <c r="D172" i="3"/>
  <c r="A173" i="3"/>
  <c r="B172" i="3"/>
  <c r="E173" i="3" l="1"/>
  <c r="F173" i="3"/>
  <c r="D173" i="3"/>
  <c r="C173" i="3"/>
  <c r="A174" i="3"/>
  <c r="B173" i="3"/>
  <c r="F174" i="3" l="1"/>
  <c r="E174" i="3"/>
  <c r="C174" i="3"/>
  <c r="D174" i="3"/>
  <c r="A175" i="3"/>
  <c r="B174" i="3"/>
  <c r="E175" i="3" l="1"/>
  <c r="F175" i="3"/>
  <c r="D175" i="3"/>
  <c r="C175" i="3"/>
  <c r="A176" i="3"/>
  <c r="B175" i="3"/>
  <c r="F176" i="3" l="1"/>
  <c r="E176" i="3"/>
  <c r="C176" i="3"/>
  <c r="D176" i="3"/>
  <c r="A177" i="3"/>
  <c r="B176" i="3"/>
  <c r="E177" i="3" l="1"/>
  <c r="F177" i="3"/>
  <c r="D177" i="3"/>
  <c r="C177" i="3"/>
  <c r="A178" i="3"/>
  <c r="B177" i="3"/>
  <c r="F178" i="3" l="1"/>
  <c r="E178" i="3"/>
  <c r="C178" i="3"/>
  <c r="D178" i="3"/>
  <c r="A179" i="3"/>
  <c r="B178" i="3"/>
  <c r="E179" i="3" l="1"/>
  <c r="F179" i="3"/>
  <c r="D179" i="3"/>
  <c r="C179" i="3"/>
  <c r="A180" i="3"/>
  <c r="B179" i="3"/>
  <c r="F180" i="3" l="1"/>
  <c r="E180" i="3"/>
  <c r="D180" i="3"/>
  <c r="C180" i="3"/>
  <c r="A181" i="3"/>
  <c r="B180" i="3"/>
  <c r="E181" i="3" l="1"/>
  <c r="F181" i="3"/>
  <c r="D181" i="3"/>
  <c r="C181" i="3"/>
  <c r="A182" i="3"/>
  <c r="B181" i="3"/>
  <c r="F182" i="3" l="1"/>
  <c r="E182" i="3"/>
  <c r="D182" i="3"/>
  <c r="C182" i="3"/>
  <c r="A183" i="3"/>
  <c r="B182" i="3"/>
  <c r="E183" i="3" l="1"/>
  <c r="F183" i="3"/>
  <c r="D183" i="3"/>
  <c r="C183" i="3"/>
  <c r="A184" i="3"/>
  <c r="B183" i="3"/>
  <c r="F184" i="3" l="1"/>
  <c r="E184" i="3"/>
  <c r="D184" i="3"/>
  <c r="C184" i="3"/>
  <c r="A185" i="3"/>
  <c r="B184" i="3"/>
  <c r="E185" i="3" l="1"/>
  <c r="D185" i="3"/>
  <c r="C185" i="3"/>
  <c r="F185" i="3"/>
  <c r="A186" i="3"/>
  <c r="B185" i="3"/>
  <c r="F186" i="3" l="1"/>
  <c r="E186" i="3"/>
  <c r="D186" i="3"/>
  <c r="C186" i="3"/>
  <c r="A187" i="3"/>
  <c r="B186" i="3"/>
  <c r="E187" i="3" l="1"/>
  <c r="F187" i="3"/>
  <c r="D187" i="3"/>
  <c r="C187" i="3"/>
  <c r="A188" i="3"/>
  <c r="B187" i="3"/>
  <c r="F188" i="3" l="1"/>
  <c r="E188" i="3"/>
  <c r="D188" i="3"/>
  <c r="C188" i="3"/>
  <c r="A189" i="3"/>
  <c r="B188" i="3"/>
  <c r="E189" i="3" l="1"/>
  <c r="F189" i="3"/>
  <c r="D189" i="3"/>
  <c r="C189" i="3"/>
  <c r="A190" i="3"/>
  <c r="B189" i="3"/>
  <c r="F190" i="3" l="1"/>
  <c r="E190" i="3"/>
  <c r="D190" i="3"/>
  <c r="C190" i="3"/>
  <c r="A191" i="3"/>
  <c r="B190" i="3"/>
  <c r="E191" i="3" l="1"/>
  <c r="C191" i="3"/>
  <c r="F191" i="3"/>
  <c r="D191" i="3"/>
  <c r="A192" i="3"/>
  <c r="B191" i="3"/>
  <c r="F192" i="3" l="1"/>
  <c r="E192" i="3"/>
  <c r="D192" i="3"/>
  <c r="C192" i="3"/>
  <c r="A193" i="3"/>
  <c r="B192" i="3"/>
  <c r="E193" i="3" l="1"/>
  <c r="F193" i="3"/>
  <c r="D193" i="3"/>
  <c r="C193" i="3"/>
  <c r="A194" i="3"/>
  <c r="B193" i="3"/>
  <c r="F194" i="3" l="1"/>
  <c r="E194" i="3"/>
  <c r="D194" i="3"/>
  <c r="C194" i="3"/>
  <c r="A195" i="3"/>
  <c r="B194" i="3"/>
  <c r="E195" i="3" l="1"/>
  <c r="F195" i="3"/>
  <c r="D195" i="3"/>
  <c r="C195" i="3"/>
  <c r="A196" i="3"/>
  <c r="B195" i="3"/>
  <c r="F196" i="3" l="1"/>
  <c r="E196" i="3"/>
  <c r="D196" i="3"/>
  <c r="C196" i="3"/>
  <c r="A197" i="3"/>
  <c r="B196" i="3"/>
  <c r="E197" i="3" l="1"/>
  <c r="C197" i="3"/>
  <c r="F197" i="3"/>
  <c r="D197" i="3"/>
  <c r="A198" i="3"/>
  <c r="B197" i="3"/>
  <c r="F198" i="3" l="1"/>
  <c r="E198" i="3"/>
  <c r="D198" i="3"/>
  <c r="C198" i="3"/>
  <c r="A199" i="3"/>
  <c r="B198" i="3"/>
  <c r="E199" i="3" l="1"/>
  <c r="F199" i="3"/>
  <c r="D199" i="3"/>
  <c r="C199" i="3"/>
  <c r="A200" i="3"/>
  <c r="B199" i="3"/>
  <c r="F200" i="3" l="1"/>
  <c r="D200" i="3"/>
  <c r="E200" i="3"/>
  <c r="C200" i="3"/>
  <c r="A201" i="3"/>
  <c r="B200" i="3"/>
  <c r="D201" i="3" l="1"/>
  <c r="C201" i="3"/>
  <c r="F201" i="3"/>
  <c r="E201" i="3"/>
  <c r="A202" i="3"/>
  <c r="B201" i="3"/>
  <c r="F202" i="3" l="1"/>
  <c r="D202" i="3"/>
  <c r="E202" i="3"/>
  <c r="C202" i="3"/>
  <c r="A203" i="3"/>
  <c r="B202" i="3"/>
  <c r="D203" i="3" l="1"/>
  <c r="C203" i="3"/>
  <c r="E203" i="3"/>
  <c r="F203" i="3"/>
  <c r="A204" i="3"/>
  <c r="B203" i="3"/>
  <c r="F204" i="3" l="1"/>
  <c r="D204" i="3"/>
  <c r="E204" i="3"/>
  <c r="C204" i="3"/>
  <c r="A205" i="3"/>
  <c r="B204" i="3"/>
  <c r="D205" i="3" l="1"/>
  <c r="C205" i="3"/>
  <c r="F205" i="3"/>
  <c r="E205" i="3"/>
  <c r="A206" i="3"/>
  <c r="B205" i="3"/>
  <c r="F206" i="3" l="1"/>
  <c r="D206" i="3"/>
  <c r="E206" i="3"/>
  <c r="C206" i="3"/>
  <c r="A207" i="3"/>
  <c r="B206" i="3"/>
  <c r="D207" i="3" l="1"/>
  <c r="C207" i="3"/>
  <c r="E207" i="3"/>
  <c r="F207" i="3"/>
  <c r="A208" i="3"/>
  <c r="B207" i="3"/>
  <c r="F208" i="3" l="1"/>
  <c r="D208" i="3"/>
  <c r="E208" i="3"/>
  <c r="C208" i="3"/>
  <c r="A209" i="3"/>
  <c r="B208" i="3"/>
  <c r="D209" i="3" l="1"/>
  <c r="C209" i="3"/>
  <c r="F209" i="3"/>
  <c r="E209" i="3"/>
  <c r="A210" i="3"/>
  <c r="B209" i="3"/>
  <c r="F210" i="3" l="1"/>
  <c r="D210" i="3"/>
  <c r="E210" i="3"/>
  <c r="C210" i="3"/>
  <c r="A211" i="3"/>
  <c r="B210" i="3"/>
  <c r="D211" i="3" l="1"/>
  <c r="C211" i="3"/>
  <c r="E211" i="3"/>
  <c r="F211" i="3"/>
  <c r="A212" i="3"/>
  <c r="B211" i="3"/>
  <c r="F212" i="3" l="1"/>
  <c r="D212" i="3"/>
  <c r="E212" i="3"/>
  <c r="C212" i="3"/>
  <c r="A213" i="3"/>
  <c r="B212" i="3"/>
  <c r="D213" i="3" l="1"/>
  <c r="C213" i="3"/>
  <c r="F213" i="3"/>
  <c r="E213" i="3"/>
  <c r="A214" i="3"/>
  <c r="B213" i="3"/>
  <c r="F214" i="3" l="1"/>
  <c r="D214" i="3"/>
  <c r="C214" i="3"/>
  <c r="E214" i="3"/>
  <c r="A215" i="3"/>
  <c r="B214" i="3"/>
  <c r="D215" i="3" l="1"/>
  <c r="C215" i="3"/>
  <c r="E215" i="3"/>
  <c r="F215" i="3"/>
  <c r="A216" i="3"/>
  <c r="B215" i="3"/>
  <c r="F216" i="3" l="1"/>
  <c r="D216" i="3"/>
  <c r="E216" i="3"/>
  <c r="C216" i="3"/>
  <c r="A217" i="3"/>
  <c r="B216" i="3"/>
  <c r="D217" i="3" l="1"/>
  <c r="C217" i="3"/>
  <c r="F217" i="3"/>
  <c r="E217" i="3"/>
  <c r="A218" i="3"/>
  <c r="B217" i="3"/>
  <c r="F218" i="3" l="1"/>
  <c r="D218" i="3"/>
  <c r="E218" i="3"/>
  <c r="C218" i="3"/>
  <c r="A219" i="3"/>
  <c r="B218" i="3"/>
  <c r="D219" i="3" l="1"/>
  <c r="C219" i="3"/>
  <c r="E219" i="3"/>
  <c r="F219" i="3"/>
  <c r="A220" i="3"/>
  <c r="B219" i="3"/>
  <c r="F220" i="3" l="1"/>
  <c r="D220" i="3"/>
  <c r="E220" i="3"/>
  <c r="C220" i="3"/>
  <c r="A221" i="3"/>
  <c r="B220" i="3"/>
  <c r="D221" i="3" l="1"/>
  <c r="C221" i="3"/>
  <c r="F221" i="3"/>
  <c r="E221" i="3"/>
  <c r="A222" i="3"/>
  <c r="B221" i="3"/>
  <c r="F222" i="3" l="1"/>
  <c r="D222" i="3"/>
  <c r="E222" i="3"/>
  <c r="C222" i="3"/>
  <c r="A223" i="3"/>
  <c r="B222" i="3"/>
  <c r="D223" i="3" l="1"/>
  <c r="C223" i="3"/>
  <c r="E223" i="3"/>
  <c r="F223" i="3"/>
  <c r="A224" i="3"/>
  <c r="B223" i="3"/>
  <c r="F224" i="3" l="1"/>
  <c r="D224" i="3"/>
  <c r="E224" i="3"/>
  <c r="C224" i="3"/>
  <c r="A225" i="3"/>
  <c r="B224" i="3"/>
  <c r="D225" i="3" l="1"/>
  <c r="C225" i="3"/>
  <c r="F225" i="3"/>
  <c r="E225" i="3"/>
  <c r="A226" i="3"/>
  <c r="B225" i="3"/>
  <c r="F226" i="3" l="1"/>
  <c r="D226" i="3"/>
  <c r="E226" i="3"/>
  <c r="C226" i="3"/>
  <c r="A227" i="3"/>
  <c r="B226" i="3"/>
  <c r="D227" i="3" l="1"/>
  <c r="C227" i="3"/>
  <c r="E227" i="3"/>
  <c r="F227" i="3"/>
  <c r="A228" i="3"/>
  <c r="B227" i="3"/>
  <c r="F228" i="3" l="1"/>
  <c r="D228" i="3"/>
  <c r="E228" i="3"/>
  <c r="C228" i="3"/>
  <c r="A229" i="3"/>
  <c r="B228" i="3"/>
  <c r="D229" i="3" l="1"/>
  <c r="C229" i="3"/>
  <c r="F229" i="3"/>
  <c r="E229" i="3"/>
  <c r="A230" i="3"/>
  <c r="B229" i="3"/>
  <c r="F230" i="3" l="1"/>
  <c r="D230" i="3"/>
  <c r="E230" i="3"/>
  <c r="C230" i="3"/>
  <c r="A231" i="3"/>
  <c r="B230" i="3"/>
  <c r="D231" i="3" l="1"/>
  <c r="C231" i="3"/>
  <c r="E231" i="3"/>
  <c r="F231" i="3"/>
  <c r="A232" i="3"/>
  <c r="B231" i="3"/>
  <c r="F232" i="3" l="1"/>
  <c r="D232" i="3"/>
  <c r="E232" i="3"/>
  <c r="C232" i="3"/>
  <c r="A233" i="3"/>
  <c r="B232" i="3"/>
  <c r="D233" i="3" l="1"/>
  <c r="C233" i="3"/>
  <c r="F233" i="3"/>
  <c r="E233" i="3"/>
  <c r="A234" i="3"/>
  <c r="B233" i="3"/>
  <c r="F234" i="3" l="1"/>
  <c r="D234" i="3"/>
  <c r="E234" i="3"/>
  <c r="C234" i="3"/>
  <c r="A235" i="3"/>
  <c r="B234" i="3"/>
  <c r="D235" i="3" l="1"/>
  <c r="C235" i="3"/>
  <c r="E235" i="3"/>
  <c r="F235" i="3"/>
  <c r="A236" i="3"/>
  <c r="B235" i="3"/>
  <c r="F236" i="3" l="1"/>
  <c r="D236" i="3"/>
  <c r="E236" i="3"/>
  <c r="C236" i="3"/>
  <c r="A237" i="3"/>
  <c r="B236" i="3"/>
  <c r="D237" i="3" l="1"/>
  <c r="C237" i="3"/>
  <c r="F237" i="3"/>
  <c r="E237" i="3"/>
  <c r="A238" i="3"/>
  <c r="B237" i="3"/>
  <c r="F238" i="3" l="1"/>
  <c r="D238" i="3"/>
  <c r="E238" i="3"/>
  <c r="C238" i="3"/>
  <c r="A239" i="3"/>
  <c r="B238" i="3"/>
  <c r="D239" i="3" l="1"/>
  <c r="C239" i="3"/>
  <c r="E239" i="3"/>
  <c r="F239" i="3"/>
  <c r="A240" i="3"/>
  <c r="B239" i="3"/>
  <c r="F240" i="3" l="1"/>
  <c r="D240" i="3"/>
  <c r="E240" i="3"/>
  <c r="C240" i="3"/>
  <c r="A241" i="3"/>
  <c r="B240" i="3"/>
  <c r="D241" i="3" l="1"/>
  <c r="C241" i="3"/>
  <c r="F241" i="3"/>
  <c r="E241" i="3"/>
  <c r="A242" i="3"/>
  <c r="B241" i="3"/>
  <c r="F242" i="3" l="1"/>
  <c r="D242" i="3"/>
  <c r="E242" i="3"/>
  <c r="C242" i="3"/>
  <c r="A243" i="3"/>
  <c r="B242" i="3"/>
  <c r="D243" i="3" l="1"/>
  <c r="C243" i="3"/>
  <c r="E243" i="3"/>
  <c r="F243" i="3"/>
  <c r="A244" i="3"/>
  <c r="B243" i="3"/>
  <c r="F244" i="3" l="1"/>
  <c r="D244" i="3"/>
  <c r="E244" i="3"/>
  <c r="C244" i="3"/>
  <c r="A245" i="3"/>
  <c r="B244" i="3"/>
  <c r="D245" i="3" l="1"/>
  <c r="C245" i="3"/>
  <c r="F245" i="3"/>
  <c r="E245" i="3"/>
  <c r="A246" i="3"/>
  <c r="B245" i="3"/>
  <c r="F246" i="3" l="1"/>
  <c r="D246" i="3"/>
  <c r="C246" i="3"/>
  <c r="E246" i="3"/>
  <c r="A247" i="3"/>
  <c r="B246" i="3"/>
  <c r="D247" i="3" l="1"/>
  <c r="C247" i="3"/>
  <c r="E247" i="3"/>
  <c r="F247" i="3"/>
  <c r="A248" i="3"/>
  <c r="B247" i="3"/>
  <c r="F248" i="3" l="1"/>
  <c r="E248" i="3"/>
  <c r="D248" i="3"/>
  <c r="C248" i="3"/>
  <c r="A249" i="3"/>
  <c r="B248" i="3"/>
  <c r="D249" i="3" l="1"/>
  <c r="C249" i="3"/>
  <c r="F249" i="3"/>
  <c r="E249" i="3"/>
  <c r="A250" i="3"/>
  <c r="B249" i="3"/>
  <c r="F250" i="3" l="1"/>
  <c r="E250" i="3"/>
  <c r="D250" i="3"/>
  <c r="C250" i="3"/>
  <c r="A251" i="3"/>
  <c r="B250" i="3"/>
  <c r="D251" i="3" l="1"/>
  <c r="C251" i="3"/>
  <c r="F251" i="3"/>
  <c r="E251" i="3"/>
  <c r="A252" i="3"/>
  <c r="B251" i="3"/>
  <c r="F252" i="3" l="1"/>
  <c r="E252" i="3"/>
  <c r="D252" i="3"/>
  <c r="C252" i="3"/>
  <c r="A253" i="3"/>
  <c r="B252" i="3"/>
  <c r="D253" i="3" l="1"/>
  <c r="C253" i="3"/>
  <c r="F253" i="3"/>
  <c r="E253" i="3"/>
  <c r="A254" i="3"/>
  <c r="B253" i="3"/>
  <c r="F254" i="3" l="1"/>
  <c r="E254" i="3"/>
  <c r="D254" i="3"/>
  <c r="C254" i="3"/>
  <c r="A255" i="3"/>
  <c r="B254" i="3"/>
  <c r="D255" i="3" l="1"/>
  <c r="C255" i="3"/>
  <c r="F255" i="3"/>
  <c r="E255" i="3"/>
  <c r="A256" i="3"/>
  <c r="B255" i="3"/>
  <c r="F256" i="3" l="1"/>
  <c r="E256" i="3"/>
  <c r="D256" i="3"/>
  <c r="C256" i="3"/>
  <c r="A257" i="3"/>
  <c r="B256" i="3"/>
  <c r="D257" i="3" l="1"/>
  <c r="C257" i="3"/>
  <c r="F257" i="3"/>
  <c r="E257" i="3"/>
  <c r="A258" i="3"/>
  <c r="B257" i="3"/>
  <c r="F258" i="3" l="1"/>
  <c r="E258" i="3"/>
  <c r="D258" i="3"/>
  <c r="C258" i="3"/>
  <c r="A259" i="3"/>
  <c r="B258" i="3"/>
  <c r="D259" i="3" l="1"/>
  <c r="C259" i="3"/>
  <c r="E259" i="3"/>
  <c r="F259" i="3"/>
  <c r="A260" i="3"/>
  <c r="B259" i="3"/>
  <c r="F260" i="3" l="1"/>
  <c r="E260" i="3"/>
  <c r="D260" i="3"/>
  <c r="C260" i="3"/>
  <c r="A261" i="3"/>
  <c r="B260" i="3"/>
  <c r="D261" i="3" l="1"/>
  <c r="C261" i="3"/>
  <c r="F261" i="3"/>
  <c r="E261" i="3"/>
  <c r="A262" i="3"/>
  <c r="B261" i="3"/>
  <c r="F262" i="3" l="1"/>
  <c r="E262" i="3"/>
  <c r="D262" i="3"/>
  <c r="C262" i="3"/>
  <c r="A263" i="3"/>
  <c r="B262" i="3"/>
  <c r="D263" i="3" l="1"/>
  <c r="C263" i="3"/>
  <c r="F263" i="3"/>
  <c r="E263" i="3"/>
  <c r="A264" i="3"/>
  <c r="B263" i="3"/>
  <c r="F264" i="3" l="1"/>
  <c r="E264" i="3"/>
  <c r="D264" i="3"/>
  <c r="C264" i="3"/>
  <c r="A265" i="3"/>
  <c r="B264" i="3"/>
  <c r="D265" i="3" l="1"/>
  <c r="C265" i="3"/>
  <c r="E265" i="3"/>
  <c r="F265" i="3"/>
  <c r="A266" i="3"/>
  <c r="B265" i="3"/>
  <c r="F266" i="3" l="1"/>
  <c r="E266" i="3"/>
  <c r="D266" i="3"/>
  <c r="C266" i="3"/>
  <c r="A267" i="3"/>
  <c r="B266" i="3"/>
  <c r="D267" i="3" l="1"/>
  <c r="C267" i="3"/>
  <c r="E267" i="3"/>
  <c r="F267" i="3"/>
  <c r="A268" i="3"/>
  <c r="B267" i="3"/>
  <c r="F268" i="3" l="1"/>
  <c r="E268" i="3"/>
  <c r="D268" i="3"/>
  <c r="C268" i="3"/>
  <c r="A269" i="3"/>
  <c r="B268" i="3"/>
  <c r="D269" i="3" l="1"/>
  <c r="C269" i="3"/>
  <c r="F269" i="3"/>
  <c r="E269" i="3"/>
  <c r="A270" i="3"/>
  <c r="B269" i="3"/>
  <c r="F270" i="3" l="1"/>
  <c r="E270" i="3"/>
  <c r="D270" i="3"/>
  <c r="C270" i="3"/>
  <c r="A271" i="3"/>
  <c r="B270" i="3"/>
  <c r="D271" i="3" l="1"/>
  <c r="C271" i="3"/>
  <c r="F271" i="3"/>
  <c r="E271" i="3"/>
  <c r="A272" i="3"/>
  <c r="B271" i="3"/>
  <c r="F272" i="3" l="1"/>
  <c r="E272" i="3"/>
  <c r="D272" i="3"/>
  <c r="C272" i="3"/>
  <c r="A273" i="3"/>
  <c r="B272" i="3"/>
  <c r="D273" i="3" l="1"/>
  <c r="C273" i="3"/>
  <c r="F273" i="3"/>
  <c r="E273" i="3"/>
  <c r="A274" i="3"/>
  <c r="B273" i="3"/>
  <c r="F274" i="3" l="1"/>
  <c r="E274" i="3"/>
  <c r="D274" i="3"/>
  <c r="C274" i="3"/>
  <c r="A275" i="3"/>
  <c r="B274" i="3"/>
  <c r="D275" i="3" l="1"/>
  <c r="C275" i="3"/>
  <c r="E275" i="3"/>
  <c r="F275" i="3"/>
  <c r="A276" i="3"/>
  <c r="B275" i="3"/>
  <c r="F276" i="3" l="1"/>
  <c r="E276" i="3"/>
  <c r="D276" i="3"/>
  <c r="C276" i="3"/>
  <c r="A277" i="3"/>
  <c r="B276" i="3"/>
  <c r="D277" i="3" l="1"/>
  <c r="C277" i="3"/>
  <c r="F277" i="3"/>
  <c r="E277" i="3"/>
  <c r="A278" i="3"/>
  <c r="B277" i="3"/>
  <c r="F278" i="3" l="1"/>
  <c r="E278" i="3"/>
  <c r="D278" i="3"/>
  <c r="C278" i="3"/>
  <c r="A279" i="3"/>
  <c r="B278" i="3"/>
  <c r="D279" i="3" l="1"/>
  <c r="C279" i="3"/>
  <c r="F279" i="3"/>
  <c r="E279" i="3"/>
  <c r="A280" i="3"/>
  <c r="B279" i="3"/>
  <c r="F280" i="3" l="1"/>
  <c r="E280" i="3"/>
  <c r="D280" i="3"/>
  <c r="C280" i="3"/>
  <c r="A281" i="3"/>
  <c r="B280" i="3"/>
  <c r="D281" i="3" l="1"/>
  <c r="C281" i="3"/>
  <c r="F281" i="3"/>
  <c r="E281" i="3"/>
  <c r="A282" i="3"/>
  <c r="B281" i="3"/>
  <c r="F282" i="3" l="1"/>
  <c r="E282" i="3"/>
  <c r="D282" i="3"/>
  <c r="C282" i="3"/>
  <c r="A283" i="3"/>
  <c r="B282" i="3"/>
  <c r="D283" i="3" l="1"/>
  <c r="C283" i="3"/>
  <c r="E283" i="3"/>
  <c r="F283" i="3"/>
  <c r="A284" i="3"/>
  <c r="B283" i="3"/>
  <c r="F284" i="3" l="1"/>
  <c r="E284" i="3"/>
  <c r="D284" i="3"/>
  <c r="C284" i="3"/>
  <c r="A285" i="3"/>
  <c r="B284" i="3"/>
  <c r="D285" i="3" l="1"/>
  <c r="C285" i="3"/>
  <c r="F285" i="3"/>
  <c r="E285" i="3"/>
  <c r="A286" i="3"/>
  <c r="B285" i="3"/>
  <c r="F286" i="3" l="1"/>
  <c r="E286" i="3"/>
  <c r="D286" i="3"/>
  <c r="C286" i="3"/>
  <c r="A287" i="3"/>
  <c r="B286" i="3"/>
  <c r="D287" i="3" l="1"/>
  <c r="C287" i="3"/>
  <c r="F287" i="3"/>
  <c r="E287" i="3"/>
  <c r="A288" i="3"/>
  <c r="B287" i="3"/>
  <c r="F288" i="3" l="1"/>
  <c r="E288" i="3"/>
  <c r="D288" i="3"/>
  <c r="C288" i="3"/>
  <c r="A289" i="3"/>
  <c r="B288" i="3"/>
  <c r="D289" i="3" l="1"/>
  <c r="C289" i="3"/>
  <c r="F289" i="3"/>
  <c r="E289" i="3"/>
  <c r="A290" i="3"/>
  <c r="B289" i="3"/>
  <c r="F290" i="3" l="1"/>
  <c r="E290" i="3"/>
  <c r="D290" i="3"/>
  <c r="C290" i="3"/>
  <c r="A291" i="3"/>
  <c r="B290" i="3"/>
  <c r="D291" i="3" l="1"/>
  <c r="C291" i="3"/>
  <c r="E291" i="3"/>
  <c r="F291" i="3"/>
  <c r="A292" i="3"/>
  <c r="B291" i="3"/>
  <c r="F292" i="3" l="1"/>
  <c r="E292" i="3"/>
  <c r="D292" i="3"/>
  <c r="C292" i="3"/>
  <c r="A293" i="3"/>
  <c r="B292" i="3"/>
  <c r="D293" i="3" l="1"/>
  <c r="C293" i="3"/>
  <c r="F293" i="3"/>
  <c r="E293" i="3"/>
  <c r="A294" i="3"/>
  <c r="B293" i="3"/>
  <c r="F294" i="3" l="1"/>
  <c r="E294" i="3"/>
  <c r="D294" i="3"/>
  <c r="C294" i="3"/>
  <c r="A295" i="3"/>
  <c r="B294" i="3"/>
  <c r="D295" i="3" l="1"/>
  <c r="C295" i="3"/>
  <c r="F295" i="3"/>
  <c r="E295" i="3"/>
  <c r="A296" i="3"/>
  <c r="B295" i="3"/>
  <c r="F296" i="3" l="1"/>
  <c r="E296" i="3"/>
  <c r="D296" i="3"/>
  <c r="C296" i="3"/>
  <c r="A297" i="3"/>
  <c r="B296" i="3"/>
  <c r="D297" i="3" l="1"/>
  <c r="C297" i="3"/>
  <c r="F297" i="3"/>
  <c r="E297" i="3"/>
  <c r="A298" i="3"/>
  <c r="B297" i="3"/>
  <c r="F298" i="3" l="1"/>
  <c r="E298" i="3"/>
  <c r="D298" i="3"/>
  <c r="C298" i="3"/>
  <c r="A299" i="3"/>
  <c r="B298" i="3"/>
  <c r="D299" i="3" l="1"/>
  <c r="C299" i="3"/>
  <c r="E299" i="3"/>
  <c r="F299" i="3"/>
  <c r="A300" i="3"/>
  <c r="B299" i="3"/>
  <c r="F300" i="3" l="1"/>
  <c r="E300" i="3"/>
  <c r="D300" i="3"/>
  <c r="C300" i="3"/>
  <c r="A301" i="3"/>
  <c r="B300" i="3"/>
  <c r="D301" i="3" l="1"/>
  <c r="C301" i="3"/>
  <c r="F301" i="3"/>
  <c r="E301" i="3"/>
  <c r="A302" i="3"/>
  <c r="B301" i="3"/>
  <c r="F302" i="3" l="1"/>
  <c r="E302" i="3"/>
  <c r="D302" i="3"/>
  <c r="C302" i="3"/>
  <c r="A303" i="3"/>
  <c r="B302" i="3"/>
  <c r="D303" i="3" l="1"/>
  <c r="C303" i="3"/>
  <c r="F303" i="3"/>
  <c r="E303" i="3"/>
  <c r="A304" i="3"/>
  <c r="B303" i="3"/>
  <c r="F304" i="3" l="1"/>
  <c r="E304" i="3"/>
  <c r="D304" i="3"/>
  <c r="C304" i="3"/>
  <c r="A305" i="3"/>
  <c r="B304" i="3"/>
  <c r="D305" i="3" l="1"/>
  <c r="C305" i="3"/>
  <c r="E305" i="3"/>
  <c r="F305" i="3"/>
  <c r="A306" i="3"/>
  <c r="B305" i="3"/>
  <c r="F306" i="3" l="1"/>
  <c r="E306" i="3"/>
  <c r="D306" i="3"/>
  <c r="C306" i="3"/>
  <c r="A307" i="3"/>
  <c r="B306" i="3"/>
  <c r="D307" i="3" l="1"/>
  <c r="C307" i="3"/>
  <c r="E307" i="3"/>
  <c r="F307" i="3"/>
  <c r="A308" i="3"/>
  <c r="B307" i="3"/>
  <c r="F308" i="3" l="1"/>
  <c r="E308" i="3"/>
  <c r="D308" i="3"/>
  <c r="C308" i="3"/>
  <c r="A309" i="3"/>
  <c r="B308" i="3"/>
  <c r="D309" i="3" l="1"/>
  <c r="C309" i="3"/>
  <c r="F309" i="3"/>
  <c r="E309" i="3"/>
  <c r="A310" i="3"/>
  <c r="B309" i="3"/>
  <c r="F310" i="3" l="1"/>
  <c r="E310" i="3"/>
  <c r="D310" i="3"/>
  <c r="C310" i="3"/>
  <c r="A311" i="3"/>
  <c r="B310" i="3"/>
  <c r="D311" i="3" l="1"/>
  <c r="C311" i="3"/>
  <c r="F311" i="3"/>
  <c r="E311" i="3"/>
  <c r="A312" i="3"/>
  <c r="B311" i="3"/>
  <c r="F312" i="3" l="1"/>
  <c r="E312" i="3"/>
  <c r="D312" i="3"/>
  <c r="C312" i="3"/>
  <c r="A313" i="3"/>
  <c r="B312" i="3"/>
  <c r="D313" i="3" l="1"/>
  <c r="C313" i="3"/>
  <c r="F313" i="3"/>
  <c r="E313" i="3"/>
  <c r="A314" i="3"/>
  <c r="B313" i="3"/>
  <c r="F314" i="3" l="1"/>
  <c r="E314" i="3"/>
  <c r="D314" i="3"/>
  <c r="C314" i="3"/>
  <c r="A315" i="3"/>
  <c r="B314" i="3"/>
  <c r="D315" i="3" l="1"/>
  <c r="C315" i="3"/>
  <c r="E315" i="3"/>
  <c r="F315" i="3"/>
  <c r="A316" i="3"/>
  <c r="B315" i="3"/>
  <c r="F316" i="3" l="1"/>
  <c r="E316" i="3"/>
  <c r="D316" i="3"/>
  <c r="C316" i="3"/>
  <c r="A317" i="3"/>
  <c r="B316" i="3"/>
  <c r="D317" i="3" l="1"/>
  <c r="C317" i="3"/>
  <c r="F317" i="3"/>
  <c r="E317" i="3"/>
  <c r="A318" i="3"/>
  <c r="B317" i="3"/>
  <c r="F318" i="3" l="1"/>
  <c r="E318" i="3"/>
  <c r="D318" i="3"/>
  <c r="C318" i="3"/>
  <c r="A319" i="3"/>
  <c r="B318" i="3"/>
  <c r="D319" i="3" l="1"/>
  <c r="C319" i="3"/>
  <c r="F319" i="3"/>
  <c r="E319" i="3"/>
  <c r="A320" i="3"/>
  <c r="B319" i="3"/>
  <c r="F320" i="3" l="1"/>
  <c r="E320" i="3"/>
  <c r="D320" i="3"/>
  <c r="C320" i="3"/>
  <c r="A321" i="3"/>
  <c r="B320" i="3"/>
  <c r="D321" i="3" l="1"/>
  <c r="C321" i="3"/>
  <c r="F321" i="3"/>
  <c r="E321" i="3"/>
  <c r="A322" i="3"/>
  <c r="B321" i="3"/>
  <c r="F322" i="3" l="1"/>
  <c r="E322" i="3"/>
  <c r="D322" i="3"/>
  <c r="C322" i="3"/>
  <c r="A323" i="3"/>
  <c r="B322" i="3"/>
  <c r="D323" i="3" l="1"/>
  <c r="C323" i="3"/>
  <c r="E323" i="3"/>
  <c r="F323" i="3"/>
  <c r="A324" i="3"/>
  <c r="B323" i="3"/>
  <c r="F324" i="3" l="1"/>
  <c r="E324" i="3"/>
  <c r="D324" i="3"/>
  <c r="C324" i="3"/>
  <c r="A325" i="3"/>
  <c r="B324" i="3"/>
  <c r="D325" i="3" l="1"/>
  <c r="C325" i="3"/>
  <c r="F325" i="3"/>
  <c r="E325" i="3"/>
  <c r="A326" i="3"/>
  <c r="B325" i="3"/>
  <c r="F326" i="3" l="1"/>
  <c r="E326" i="3"/>
  <c r="D326" i="3"/>
  <c r="C326" i="3"/>
  <c r="A327" i="3"/>
  <c r="B326" i="3"/>
  <c r="D327" i="3" l="1"/>
  <c r="C327" i="3"/>
  <c r="F327" i="3"/>
  <c r="E327" i="3"/>
  <c r="A328" i="3"/>
  <c r="B327" i="3"/>
  <c r="F328" i="3" l="1"/>
  <c r="E328" i="3"/>
  <c r="D328" i="3"/>
  <c r="C328" i="3"/>
  <c r="A329" i="3"/>
  <c r="B328" i="3"/>
  <c r="D329" i="3" l="1"/>
  <c r="C329" i="3"/>
  <c r="F329" i="3"/>
  <c r="E329" i="3"/>
  <c r="A330" i="3"/>
  <c r="B329" i="3"/>
  <c r="F330" i="3" l="1"/>
  <c r="E330" i="3"/>
  <c r="D330" i="3"/>
  <c r="C330" i="3"/>
  <c r="A331" i="3"/>
  <c r="B330" i="3"/>
  <c r="D331" i="3" l="1"/>
  <c r="C331" i="3"/>
  <c r="E331" i="3"/>
  <c r="F331" i="3"/>
  <c r="A332" i="3"/>
  <c r="B331" i="3"/>
  <c r="F332" i="3" l="1"/>
  <c r="E332" i="3"/>
  <c r="D332" i="3"/>
  <c r="C332" i="3"/>
  <c r="A333" i="3"/>
  <c r="B332" i="3"/>
  <c r="D333" i="3" l="1"/>
  <c r="C333" i="3"/>
  <c r="F333" i="3"/>
  <c r="E333" i="3"/>
  <c r="A334" i="3"/>
  <c r="B333" i="3"/>
  <c r="F334" i="3" l="1"/>
  <c r="E334" i="3"/>
  <c r="D334" i="3"/>
  <c r="C334" i="3"/>
  <c r="A335" i="3"/>
  <c r="B334" i="3"/>
  <c r="D335" i="3" l="1"/>
  <c r="C335" i="3"/>
  <c r="F335" i="3"/>
  <c r="E335" i="3"/>
  <c r="A336" i="3"/>
  <c r="B335" i="3"/>
  <c r="F336" i="3" l="1"/>
  <c r="E336" i="3"/>
  <c r="D336" i="3"/>
  <c r="C336" i="3"/>
  <c r="A337" i="3"/>
  <c r="B336" i="3"/>
  <c r="D337" i="3" l="1"/>
  <c r="C337" i="3"/>
  <c r="F337" i="3"/>
  <c r="E337" i="3"/>
  <c r="A338" i="3"/>
  <c r="B337" i="3"/>
  <c r="F338" i="3" l="1"/>
  <c r="E338" i="3"/>
  <c r="D338" i="3"/>
  <c r="C338" i="3"/>
  <c r="A339" i="3"/>
  <c r="B338" i="3"/>
  <c r="D339" i="3" l="1"/>
  <c r="C339" i="3"/>
  <c r="E339" i="3"/>
  <c r="F339" i="3"/>
  <c r="A340" i="3"/>
  <c r="B339" i="3"/>
  <c r="F340" i="3" l="1"/>
  <c r="E340" i="3"/>
  <c r="D340" i="3"/>
  <c r="C340" i="3"/>
  <c r="A341" i="3"/>
  <c r="B340" i="3"/>
  <c r="D341" i="3" l="1"/>
  <c r="C341" i="3"/>
  <c r="F341" i="3"/>
  <c r="E341" i="3"/>
  <c r="A342" i="3"/>
  <c r="B341" i="3"/>
  <c r="F342" i="3" l="1"/>
  <c r="E342" i="3"/>
  <c r="D342" i="3"/>
  <c r="C342" i="3"/>
  <c r="A343" i="3"/>
  <c r="B342" i="3"/>
  <c r="D343" i="3" l="1"/>
  <c r="C343" i="3"/>
  <c r="F343" i="3"/>
  <c r="E343" i="3"/>
  <c r="A344" i="3"/>
  <c r="B343" i="3"/>
  <c r="F344" i="3" l="1"/>
  <c r="E344" i="3"/>
  <c r="D344" i="3"/>
  <c r="C344" i="3"/>
  <c r="A345" i="3"/>
  <c r="B344" i="3"/>
  <c r="D345" i="3" l="1"/>
  <c r="C345" i="3"/>
  <c r="F345" i="3"/>
  <c r="E345" i="3"/>
  <c r="A346" i="3"/>
  <c r="B345" i="3"/>
  <c r="F346" i="3" l="1"/>
  <c r="E346" i="3"/>
  <c r="D346" i="3"/>
  <c r="C346" i="3"/>
  <c r="A347" i="3"/>
  <c r="B346" i="3"/>
  <c r="F347" i="3" l="1"/>
  <c r="D347" i="3"/>
  <c r="C347" i="3"/>
  <c r="E347" i="3"/>
  <c r="A348" i="3"/>
  <c r="B347" i="3"/>
  <c r="F348" i="3" l="1"/>
  <c r="E348" i="3"/>
  <c r="D348" i="3"/>
  <c r="C348" i="3"/>
  <c r="A349" i="3"/>
  <c r="B348" i="3"/>
  <c r="F349" i="3" l="1"/>
  <c r="E349" i="3"/>
  <c r="D349" i="3"/>
  <c r="C349" i="3"/>
  <c r="A350" i="3"/>
  <c r="B349" i="3"/>
  <c r="F350" i="3" l="1"/>
  <c r="E350" i="3"/>
  <c r="D350" i="3"/>
  <c r="C350" i="3"/>
  <c r="A351" i="3"/>
  <c r="B350" i="3"/>
  <c r="F351" i="3" l="1"/>
  <c r="E351" i="3"/>
  <c r="D351" i="3"/>
  <c r="C351" i="3"/>
  <c r="A352" i="3"/>
  <c r="B351" i="3"/>
  <c r="F352" i="3" l="1"/>
  <c r="E352" i="3"/>
  <c r="D352" i="3"/>
  <c r="C352" i="3"/>
  <c r="A353" i="3"/>
  <c r="B352" i="3"/>
  <c r="F353" i="3" l="1"/>
  <c r="E353" i="3"/>
  <c r="D353" i="3"/>
  <c r="C353" i="3"/>
  <c r="A354" i="3"/>
  <c r="B353" i="3"/>
  <c r="F354" i="3" l="1"/>
  <c r="E354" i="3"/>
  <c r="D354" i="3"/>
  <c r="C354" i="3"/>
  <c r="A355" i="3"/>
  <c r="B354" i="3"/>
  <c r="F355" i="3" l="1"/>
  <c r="E355" i="3"/>
  <c r="D355" i="3"/>
  <c r="C355" i="3"/>
  <c r="A356" i="3"/>
  <c r="B355" i="3"/>
  <c r="F356" i="3" l="1"/>
  <c r="E356" i="3"/>
  <c r="D356" i="3"/>
  <c r="C356" i="3"/>
  <c r="A357" i="3"/>
  <c r="B356" i="3"/>
  <c r="F357" i="3" l="1"/>
  <c r="E357" i="3"/>
  <c r="D357" i="3"/>
  <c r="C357" i="3"/>
  <c r="A358" i="3"/>
  <c r="B357" i="3"/>
  <c r="F358" i="3" l="1"/>
  <c r="E358" i="3"/>
  <c r="D358" i="3"/>
  <c r="C358" i="3"/>
  <c r="A359" i="3"/>
  <c r="B358" i="3"/>
  <c r="F359" i="3" l="1"/>
  <c r="E359" i="3"/>
  <c r="D359" i="3"/>
  <c r="C359" i="3"/>
  <c r="A360" i="3"/>
  <c r="B359" i="3"/>
  <c r="F360" i="3" l="1"/>
  <c r="E360" i="3"/>
  <c r="D360" i="3"/>
  <c r="C360" i="3"/>
  <c r="A361" i="3"/>
  <c r="B360" i="3"/>
  <c r="F361" i="3" l="1"/>
  <c r="E361" i="3"/>
  <c r="D361" i="3"/>
  <c r="C361" i="3"/>
  <c r="A362" i="3"/>
  <c r="B361" i="3"/>
  <c r="F362" i="3" l="1"/>
  <c r="E362" i="3"/>
  <c r="D362" i="3"/>
  <c r="C362" i="3"/>
  <c r="A363" i="3"/>
  <c r="B362" i="3"/>
  <c r="F363" i="3" l="1"/>
  <c r="E363" i="3"/>
  <c r="D363" i="3"/>
  <c r="C363" i="3"/>
  <c r="A364" i="3"/>
  <c r="B363" i="3"/>
  <c r="F364" i="3" l="1"/>
  <c r="E364" i="3"/>
  <c r="D364" i="3"/>
  <c r="C364" i="3"/>
  <c r="A365" i="3"/>
  <c r="B364" i="3"/>
  <c r="F365" i="3" l="1"/>
  <c r="E365" i="3"/>
  <c r="D365" i="3"/>
  <c r="C365" i="3"/>
  <c r="A366" i="3"/>
  <c r="B365" i="3"/>
  <c r="F366" i="3" l="1"/>
  <c r="E366" i="3"/>
  <c r="D366" i="3"/>
  <c r="C366" i="3"/>
  <c r="A367" i="3"/>
  <c r="B366" i="3"/>
  <c r="F367" i="3" l="1"/>
  <c r="E367" i="3"/>
  <c r="D367" i="3"/>
  <c r="C367" i="3"/>
  <c r="A368" i="3"/>
  <c r="B367" i="3"/>
  <c r="F368" i="3" l="1"/>
  <c r="E368" i="3"/>
  <c r="D368" i="3"/>
  <c r="C368" i="3"/>
  <c r="A369" i="3"/>
  <c r="B368" i="3"/>
  <c r="F369" i="3" l="1"/>
  <c r="C369" i="3"/>
  <c r="E369" i="3"/>
  <c r="D369" i="3"/>
  <c r="B369" i="3"/>
  <c r="E18" i="1" l="1"/>
  <c r="B25" i="1"/>
  <c r="B39" i="1"/>
  <c r="E39" i="1"/>
  <c r="C32" i="1"/>
  <c r="L32" i="1"/>
  <c r="K32" i="1"/>
  <c r="J32" i="1"/>
  <c r="F39" i="1"/>
  <c r="I39" i="1"/>
  <c r="G32" i="1"/>
  <c r="J25" i="1"/>
  <c r="H18" i="1"/>
  <c r="F25" i="1"/>
  <c r="D39" i="1"/>
  <c r="I25" i="1"/>
  <c r="C18" i="1"/>
  <c r="E32" i="1"/>
  <c r="J18" i="1"/>
  <c r="L39" i="1"/>
  <c r="F18" i="1"/>
  <c r="G18" i="1"/>
  <c r="F32" i="1"/>
  <c r="H25" i="1"/>
  <c r="D32" i="1"/>
  <c r="I32" i="1"/>
  <c r="L18" i="1"/>
  <c r="G25" i="1"/>
  <c r="C25" i="1"/>
  <c r="E25" i="1"/>
  <c r="G39" i="1"/>
  <c r="H32" i="1"/>
  <c r="H39" i="1"/>
  <c r="M39" i="1"/>
  <c r="K18" i="1"/>
  <c r="M25" i="1"/>
  <c r="D25" i="1"/>
  <c r="C39" i="1"/>
  <c r="L25" i="1"/>
  <c r="D18" i="1"/>
  <c r="I18" i="1"/>
  <c r="M18" i="1"/>
  <c r="K25" i="1"/>
  <c r="M32" i="1"/>
  <c r="J39" i="1"/>
  <c r="K39" i="1"/>
  <c r="B32" i="1"/>
  <c r="B18" i="1"/>
  <c r="M37" i="1" l="1"/>
  <c r="L37" i="1"/>
  <c r="K37" i="1"/>
  <c r="J37" i="1"/>
  <c r="I37" i="1"/>
  <c r="H37" i="1"/>
  <c r="G37" i="1"/>
  <c r="F37" i="1"/>
  <c r="E37" i="1"/>
  <c r="D37" i="1"/>
  <c r="C37" i="1"/>
  <c r="B37" i="1"/>
  <c r="M30" i="1"/>
  <c r="L30" i="1"/>
  <c r="K30" i="1"/>
  <c r="J30" i="1"/>
  <c r="I30" i="1"/>
  <c r="H30" i="1"/>
  <c r="G30" i="1"/>
  <c r="F30" i="1"/>
  <c r="E30" i="1"/>
  <c r="D30" i="1"/>
  <c r="C30" i="1"/>
  <c r="B30" i="1"/>
  <c r="M23" i="1"/>
  <c r="L23" i="1"/>
  <c r="K23" i="1"/>
  <c r="J23" i="1"/>
  <c r="I23" i="1"/>
  <c r="H23" i="1"/>
  <c r="G23" i="1"/>
  <c r="F23" i="1"/>
  <c r="E23" i="1"/>
  <c r="D23" i="1"/>
  <c r="C23" i="1"/>
  <c r="B23" i="1"/>
  <c r="B16" i="1"/>
  <c r="M16" i="1"/>
  <c r="L16" i="1"/>
  <c r="K16" i="1"/>
  <c r="J16" i="1"/>
  <c r="I16" i="1"/>
  <c r="H16" i="1"/>
  <c r="G16" i="1"/>
  <c r="F16" i="1"/>
  <c r="E16" i="1"/>
  <c r="D16" i="1"/>
  <c r="C16" i="1"/>
  <c r="M38" i="1"/>
  <c r="M40" i="1" s="1"/>
  <c r="L38" i="1"/>
  <c r="L40" i="1" s="1"/>
  <c r="K38" i="1"/>
  <c r="K40" i="1" s="1"/>
  <c r="J38" i="1"/>
  <c r="J40" i="1" s="1"/>
  <c r="I38" i="1"/>
  <c r="I40" i="1" s="1"/>
  <c r="H38" i="1"/>
  <c r="H40" i="1" s="1"/>
  <c r="G38" i="1"/>
  <c r="G40" i="1" s="1"/>
  <c r="F38" i="1"/>
  <c r="F40" i="1" s="1"/>
  <c r="E38" i="1"/>
  <c r="E40" i="1" s="1"/>
  <c r="D38" i="1"/>
  <c r="D40" i="1" s="1"/>
  <c r="C38" i="1"/>
  <c r="C40" i="1" s="1"/>
  <c r="B38" i="1"/>
  <c r="B40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B31" i="1"/>
  <c r="B33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F26" i="1" s="1"/>
  <c r="E24" i="1"/>
  <c r="E26" i="1" s="1"/>
  <c r="D24" i="1"/>
  <c r="D26" i="1" s="1"/>
  <c r="C24" i="1"/>
  <c r="C26" i="1" s="1"/>
  <c r="B24" i="1"/>
  <c r="B26" i="1" s="1"/>
  <c r="C17" i="1"/>
  <c r="C19" i="1" s="1"/>
  <c r="D17" i="1"/>
  <c r="D19" i="1" s="1"/>
  <c r="E17" i="1"/>
  <c r="E19" i="1" s="1"/>
  <c r="F17" i="1"/>
  <c r="F19" i="1" s="1"/>
  <c r="G17" i="1"/>
  <c r="G19" i="1" s="1"/>
  <c r="H17" i="1"/>
  <c r="H19" i="1" s="1"/>
  <c r="I17" i="1"/>
  <c r="I19" i="1" s="1"/>
  <c r="J17" i="1"/>
  <c r="J19" i="1" s="1"/>
  <c r="K17" i="1"/>
  <c r="K19" i="1" s="1"/>
  <c r="L17" i="1"/>
  <c r="L19" i="1" s="1"/>
  <c r="M17" i="1"/>
  <c r="M19" i="1" s="1"/>
  <c r="B17" i="1"/>
  <c r="B19" i="1" s="1"/>
  <c r="C44" i="1"/>
  <c r="D44" i="1"/>
  <c r="E44" i="1"/>
  <c r="F44" i="1"/>
  <c r="G44" i="1"/>
  <c r="H44" i="1"/>
  <c r="I44" i="1"/>
  <c r="J44" i="1"/>
  <c r="K44" i="1"/>
  <c r="L44" i="1"/>
  <c r="M44" i="1"/>
  <c r="B44" i="1"/>
  <c r="G1" i="1"/>
  <c r="E9" i="1"/>
  <c r="D9" i="1"/>
  <c r="C9" i="1"/>
  <c r="B9" i="1"/>
</calcChain>
</file>

<file path=xl/sharedStrings.xml><?xml version="1.0" encoding="utf-8"?>
<sst xmlns="http://schemas.openxmlformats.org/spreadsheetml/2006/main" count="169" uniqueCount="90">
  <si>
    <t>ALJ</t>
  </si>
  <si>
    <t>DTR</t>
  </si>
  <si>
    <t>ARJ</t>
  </si>
  <si>
    <t>JET</t>
  </si>
  <si>
    <t>Mandag</t>
  </si>
  <si>
    <t>tirsdag</t>
  </si>
  <si>
    <t>onsdag</t>
  </si>
  <si>
    <t>Torsdag</t>
  </si>
  <si>
    <t>Fredag</t>
  </si>
  <si>
    <t>Arbejdstid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</si>
  <si>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</si>
  <si>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</si>
  <si>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</si>
  <si>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</si>
  <si>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</si>
  <si>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</si>
  <si>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</si>
  <si>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</si>
  <si>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</si>
  <si>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</si>
  <si>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</si>
  <si>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</si>
  <si>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Dato:</t>
  </si>
  <si>
    <t>Start dato</t>
  </si>
  <si>
    <t>Slut dato</t>
  </si>
  <si>
    <t>Antal arbejdsdage</t>
  </si>
  <si>
    <t>Overblik</t>
  </si>
  <si>
    <t>Kundetimer</t>
  </si>
  <si>
    <t>Interne timer</t>
  </si>
  <si>
    <t>NORMTID</t>
  </si>
  <si>
    <t>Over/undertid</t>
  </si>
  <si>
    <t>Banklukkedage fremgår af nationalbankens hjemmeside.</t>
  </si>
  <si>
    <t>X</t>
  </si>
  <si>
    <t>Årstal</t>
  </si>
  <si>
    <t>A</t>
  </si>
  <si>
    <t>Rest</t>
  </si>
  <si>
    <t>B</t>
  </si>
  <si>
    <t>Heltal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</si>
  <si>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</si>
  <si>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</si>
  <si>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</si>
  <si>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</si>
  <si>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</si>
  <si>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</si>
  <si>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</si>
  <si>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</si>
  <si>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</si>
  <si>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</si>
  <si>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</si>
  <si>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</si>
  <si>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</si>
  <si>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Formel</t>
  </si>
  <si>
    <t>Dag</t>
  </si>
  <si>
    <t>Måned</t>
  </si>
  <si>
    <t>Dato</t>
  </si>
  <si>
    <t>Navn</t>
  </si>
  <si>
    <t>Diff ift Påskesøndag</t>
  </si>
  <si>
    <t>Type</t>
  </si>
  <si>
    <t>Nytårsdag</t>
  </si>
  <si>
    <t>Fast</t>
  </si>
  <si>
    <t>Skærtorsdag</t>
  </si>
  <si>
    <t>Beregnet</t>
  </si>
  <si>
    <t>Langfredag</t>
  </si>
  <si>
    <t>Påskedag</t>
  </si>
  <si>
    <t>2. Påskedag</t>
  </si>
  <si>
    <t>Store Bededag</t>
  </si>
  <si>
    <t>1. Maj</t>
  </si>
  <si>
    <t>Kristi Himmelfart</t>
  </si>
  <si>
    <t>Pinsedag</t>
  </si>
  <si>
    <t>2. pinsedag</t>
  </si>
  <si>
    <t>Grundlovsdag</t>
  </si>
  <si>
    <t>Juleaften</t>
  </si>
  <si>
    <t>1. Juledag</t>
  </si>
  <si>
    <t>2. Juledag</t>
  </si>
  <si>
    <t>Nytårsaftens dag</t>
  </si>
  <si>
    <t>Danske helligdage i Excel – Bern Martens dk (bern-martens.dk)</t>
  </si>
  <si>
    <t>Helligdage</t>
  </si>
  <si>
    <t>Medarbejder normtid</t>
  </si>
  <si>
    <t>Nr. på måned</t>
  </si>
  <si>
    <t>B$13</t>
  </si>
  <si>
    <t>SUM.HVIS</t>
  </si>
  <si>
    <t>Summerer tal i et område som opfylder et kriterie</t>
  </si>
  <si>
    <t>Referere til rækken med nr. på måned herover - Hvis kriteriet</t>
  </si>
  <si>
    <t>Kalender!$B$1:$B$400</t>
  </si>
  <si>
    <t>Kalender!$C$1:$C$400</t>
  </si>
  <si>
    <t>Forklaring til formel ud for NORMTID</t>
  </si>
  <si>
    <t>Referere til området med nr. på måned i arket 'Kalender'</t>
  </si>
  <si>
    <t>Referere til området med medarbejderens normtid i arket 'Kalender' - OBS skal rettes for hver enkelt medarbejder</t>
  </si>
  <si>
    <t>Bruges i funktione SUM.HVIS. Kan evt. skjules</t>
  </si>
  <si>
    <t>Jeg har valgt at skrive årstallet (og ikke I DAG), for ellers vil alle beregningerne ændre sig hvis du åbner arket året efter.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</si>
</sst>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14" fontId="0" fillId="0" borderId="0" xfId="0" applyNumberFormat="1"/>
    <xf numFmtId="0" fontId="0" fillId="0" borderId="2" xfId="0" applyBorder="1"/>
    <xf numFmtId="0" fontId="0" fillId="2" borderId="0" xfId="0" applyFill="1"/>
    <xf numFmtId="14" fontId="0" fillId="2" borderId="0" xfId="0" applyNumberFormat="1" applyFill="1"/>
    <xf numFmtId="0" fontId="4" fillId="0" borderId="0" xfId="0" applyFont="1"/>
    <xf numFmtId="0" fontId="3" fillId="0" borderId="0" xfId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" fontId="0" fillId="0" borderId="0" xfId="0" applyNumberFormat="1"/>
    <xf numFmtId="0" fontId="1" fillId="3" borderId="0" xfId="0" applyFont="1" applyFill="1"/>
    <xf numFmtId="0" fontId="0" fillId="3" borderId="0" xfId="0" applyFill="1"/>
    <xf numFmtId="0" fontId="0" fillId="3" borderId="0" xfId="0" quotePrefix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bern-martens.dk/hjaelpeprogrammer/danske-helligdage-i-excel/" TargetMode="External"/><Relationship Id="rId1" Type="http://schemas.openxmlformats.org/officeDocument/2006/relationships/hyperlink" Target="https://www.nationalbanken.dk/da/Kontakt/aabningstider/Side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40B9-8C47-4826-BC3A-80DBBD1D339E}">
  <dimension ref="A1:P44"/>
  <sheetViews>
    <sheetView tabSelected="1" workbookViewId="0">
      <selection activeCell="A2" sqref="A2"/>
    </sheetView>
  </sheetViews>
  <sheetFormatPr defaultRowHeight="14.4" x14ac:dyDescent="0.3"/>
  <cols>
    <col min="1" max="1" width="17.33203125" bestFit="1" customWidth="1"/>
    <col min="2" max="9" width="10.44140625" bestFit="1" customWidth="1"/>
    <col min="10" max="10" width="10.88671875" bestFit="1" customWidth="1"/>
    <col min="11" max="12" width="10.44140625" bestFit="1" customWidth="1"/>
    <col min="13" max="13" width="10.109375" bestFit="1" customWidth="1"/>
    <col min="15" max="15" width="21.109375" customWidth="1"/>
  </cols>
  <sheetData>
    <row r="1" spans="1:15" x14ac:dyDescent="0.3">
      <c r="A1" s="2" t="s">
        <v>9</v>
      </c>
      <c r="F1" s="5" t="s">
        <v>22</v>
      </c>
      <c r="G1" s="6">
        <f ca="1">TODAY()</f>
        <v>45378</v>
      </c>
    </row>
    <row r="2" spans="1:15" x14ac:dyDescent="0.3">
      <c r="A2" s="14">
        <v>2024</v>
      </c>
      <c r="O2" s="14" t="s">
        <v>89</v>
      </c>
    </row>
    <row r="3" spans="1:15" x14ac:dyDescent="0.3">
      <c r="B3" t="s">
        <v>0</v>
      </c>
      <c r="C3" t="s">
        <v>1</v>
      </c>
      <c r="D3" t="s">
        <v>2</v>
      </c>
      <c r="E3" t="s">
        <v>3</v>
      </c>
    </row>
    <row r="4" spans="1:15" x14ac:dyDescent="0.3">
      <c r="A4" t="s">
        <v>4</v>
      </c>
      <c r="B4">
        <v>7.5</v>
      </c>
      <c r="C4">
        <v>6.25</v>
      </c>
      <c r="D4">
        <v>6</v>
      </c>
      <c r="E4">
        <v>7</v>
      </c>
    </row>
    <row r="5" spans="1:15" x14ac:dyDescent="0.3">
      <c r="A5" t="s">
        <v>5</v>
      </c>
      <c r="B5">
        <v>7.5</v>
      </c>
      <c r="C5">
        <v>6.25</v>
      </c>
      <c r="D5">
        <v>6</v>
      </c>
      <c r="E5">
        <v>7</v>
      </c>
    </row>
    <row r="6" spans="1:15" x14ac:dyDescent="0.3">
      <c r="A6" t="s">
        <v>6</v>
      </c>
      <c r="B6">
        <v>7.5</v>
      </c>
      <c r="C6">
        <v>6.25</v>
      </c>
      <c r="D6">
        <v>6</v>
      </c>
      <c r="E6">
        <v>7</v>
      </c>
    </row>
    <row r="7" spans="1:15" x14ac:dyDescent="0.3">
      <c r="A7" t="s">
        <v>7</v>
      </c>
      <c r="B7">
        <v>7.5</v>
      </c>
      <c r="C7">
        <v>6.25</v>
      </c>
      <c r="D7">
        <v>6</v>
      </c>
      <c r="E7">
        <v>7</v>
      </c>
    </row>
    <row r="8" spans="1:15" x14ac:dyDescent="0.3">
      <c r="A8" t="s">
        <v>8</v>
      </c>
      <c r="B8">
        <v>7</v>
      </c>
      <c r="C8">
        <v>0</v>
      </c>
      <c r="D8">
        <v>6</v>
      </c>
      <c r="E8">
        <v>6</v>
      </c>
    </row>
    <row r="9" spans="1:15" ht="15" thickBot="1" x14ac:dyDescent="0.35">
      <c r="B9" s="1">
        <f>SUM(B4:B8)</f>
        <v>37</v>
      </c>
      <c r="C9" s="1">
        <f>SUM(C4:C8)</f>
        <v>25</v>
      </c>
      <c r="D9" s="1">
        <f>SUM(D4:D8)</f>
        <v>30</v>
      </c>
      <c r="E9" s="1">
        <f>SUM(E4:E8)</f>
        <v>34</v>
      </c>
    </row>
    <row r="10" spans="1:15" ht="15" thickTop="1" x14ac:dyDescent="0.3"/>
    <row r="12" spans="1:15" x14ac:dyDescent="0.3">
      <c r="A12" s="2" t="s">
        <v>26</v>
      </c>
    </row>
    <row r="13" spans="1:15" x14ac:dyDescent="0.3">
      <c r="A13" s="13" t="s">
        <v>78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O13" s="14" t="s">
        <v>88</v>
      </c>
    </row>
    <row r="14" spans="1:15" x14ac:dyDescent="0.3">
      <c r="A14" s="2" t="s">
        <v>0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17</v>
      </c>
      <c r="J14" t="s">
        <v>18</v>
      </c>
      <c r="K14" t="s">
        <v>19</v>
      </c>
      <c r="L14" t="s">
        <v>20</v>
      </c>
      <c r="M14" t="s">
        <v>21</v>
      </c>
    </row>
    <row r="15" spans="1:15" x14ac:dyDescent="0.3">
      <c r="A15" t="s">
        <v>27</v>
      </c>
      <c r="B15">
        <v>140</v>
      </c>
      <c r="C15">
        <v>140</v>
      </c>
      <c r="D15">
        <v>140</v>
      </c>
      <c r="E15">
        <v>140</v>
      </c>
      <c r="F15">
        <v>140</v>
      </c>
      <c r="G15">
        <v>140</v>
      </c>
      <c r="H15">
        <v>140</v>
      </c>
      <c r="I15">
        <v>140</v>
      </c>
      <c r="J15">
        <v>140</v>
      </c>
      <c r="K15">
        <v>140</v>
      </c>
      <c r="L15">
        <v>140</v>
      </c>
      <c r="M15">
        <v>140</v>
      </c>
    </row>
    <row r="16" spans="1:15" x14ac:dyDescent="0.3">
      <c r="A16" t="s">
        <v>28</v>
      </c>
      <c r="B16">
        <f>+B$44*0.5</f>
        <v>11.5</v>
      </c>
      <c r="C16">
        <f t="shared" ref="C16:M16" si="0">+C44*0.5</f>
        <v>10.5</v>
      </c>
      <c r="D16">
        <f t="shared" si="0"/>
        <v>10.5</v>
      </c>
      <c r="E16">
        <f t="shared" si="0"/>
        <v>11</v>
      </c>
      <c r="F16">
        <f t="shared" si="0"/>
        <v>11.5</v>
      </c>
      <c r="G16">
        <f t="shared" si="0"/>
        <v>10</v>
      </c>
      <c r="H16">
        <f t="shared" si="0"/>
        <v>11.5</v>
      </c>
      <c r="I16">
        <f t="shared" si="0"/>
        <v>11</v>
      </c>
      <c r="J16">
        <f t="shared" si="0"/>
        <v>10.5</v>
      </c>
      <c r="K16">
        <f t="shared" si="0"/>
        <v>11.5</v>
      </c>
      <c r="L16">
        <f t="shared" si="0"/>
        <v>10.5</v>
      </c>
      <c r="M16">
        <f t="shared" si="0"/>
        <v>11</v>
      </c>
    </row>
    <row r="17" spans="1:16" x14ac:dyDescent="0.3">
      <c r="B17" s="4">
        <f>SUM(B15:B16)</f>
        <v>151.5</v>
      </c>
      <c r="C17" s="4">
        <f t="shared" ref="C17:M17" si="1">SUM(C15:C16)</f>
        <v>150.5</v>
      </c>
      <c r="D17" s="4">
        <f t="shared" si="1"/>
        <v>150.5</v>
      </c>
      <c r="E17" s="4">
        <f t="shared" si="1"/>
        <v>151</v>
      </c>
      <c r="F17" s="4">
        <f t="shared" si="1"/>
        <v>151.5</v>
      </c>
      <c r="G17" s="4">
        <f t="shared" si="1"/>
        <v>150</v>
      </c>
      <c r="H17" s="4">
        <f t="shared" si="1"/>
        <v>151.5</v>
      </c>
      <c r="I17" s="4">
        <f t="shared" si="1"/>
        <v>151</v>
      </c>
      <c r="J17" s="4">
        <f t="shared" si="1"/>
        <v>150.5</v>
      </c>
      <c r="K17" s="4">
        <f t="shared" si="1"/>
        <v>151.5</v>
      </c>
      <c r="L17" s="4">
        <f t="shared" si="1"/>
        <v>150.5</v>
      </c>
      <c r="M17" s="4">
        <f t="shared" si="1"/>
        <v>151</v>
      </c>
    </row>
    <row r="18" spans="1:16" x14ac:dyDescent="0.3">
      <c r="A18" t="s">
        <v>29</v>
      </c>
      <c r="B18" s="5">
        <f>SUMIF(Kalender!$B$1:$B$400,B$13,Kalender!$C$1:$C$400)</f>
        <v>163</v>
      </c>
      <c r="C18" s="5">
        <f>SUMIF(Kalender!$B$1:$B$400,C$13,Kalender!$C$1:$C$400)</f>
        <v>155</v>
      </c>
      <c r="D18" s="5">
        <f>SUMIF(Kalender!$B$1:$B$400,D$13,Kalender!$C$1:$C$400)</f>
        <v>141</v>
      </c>
      <c r="E18" s="5">
        <f>SUMIF(Kalender!$B$1:$B$400,E$13,Kalender!$C$1:$C$400)</f>
        <v>155.5</v>
      </c>
      <c r="F18" s="5">
        <f>SUMIF(Kalender!$B$1:$B$400,F$13,Kalender!$C$1:$C$400)</f>
        <v>133</v>
      </c>
      <c r="G18" s="5">
        <f>SUMIF(Kalender!$B$1:$B$400,G$13,Kalender!$C$1:$C$400)</f>
        <v>148</v>
      </c>
      <c r="H18" s="5">
        <f>SUMIF(Kalender!$B$1:$B$400,H$13,Kalender!$C$1:$C$400)</f>
        <v>170.5</v>
      </c>
      <c r="I18" s="5">
        <f>SUMIF(Kalender!$B$1:$B$400,I$13,Kalender!$C$1:$C$400)</f>
        <v>155</v>
      </c>
      <c r="J18" s="5">
        <f>SUMIF(Kalender!$B$1:$B$400,J$13,Kalender!$C$1:$C$400)</f>
        <v>163</v>
      </c>
      <c r="K18" s="5">
        <f>SUMIF(Kalender!$B$1:$B$400,K$13,Kalender!$C$1:$C$400)</f>
        <v>170</v>
      </c>
      <c r="L18" s="5">
        <f>SUMIF(Kalender!$B$1:$B$400,L$13,Kalender!$C$1:$C$400)</f>
        <v>148</v>
      </c>
      <c r="M18" s="5">
        <f>SUMIF(Kalender!$B$1:$B$400,M$13,Kalender!$C$1:$C$400)</f>
        <v>141</v>
      </c>
      <c r="O18" s="15" t="s">
        <v>85</v>
      </c>
      <c r="P18" s="14"/>
    </row>
    <row r="19" spans="1:16" ht="15" thickBot="1" x14ac:dyDescent="0.35">
      <c r="A19" t="s">
        <v>30</v>
      </c>
      <c r="B19" s="1">
        <f>+B17-B18</f>
        <v>-11.5</v>
      </c>
      <c r="C19" s="1">
        <f t="shared" ref="C19:M19" si="2">+C17-C18</f>
        <v>-4.5</v>
      </c>
      <c r="D19" s="1">
        <f t="shared" si="2"/>
        <v>9.5</v>
      </c>
      <c r="E19" s="1">
        <f t="shared" si="2"/>
        <v>-4.5</v>
      </c>
      <c r="F19" s="1">
        <f t="shared" si="2"/>
        <v>18.5</v>
      </c>
      <c r="G19" s="1">
        <f t="shared" si="2"/>
        <v>2</v>
      </c>
      <c r="H19" s="1">
        <f t="shared" si="2"/>
        <v>-19</v>
      </c>
      <c r="I19" s="1">
        <f t="shared" si="2"/>
        <v>-4</v>
      </c>
      <c r="J19" s="1">
        <f t="shared" si="2"/>
        <v>-12.5</v>
      </c>
      <c r="K19" s="1">
        <f t="shared" si="2"/>
        <v>-18.5</v>
      </c>
      <c r="L19" s="1">
        <f t="shared" si="2"/>
        <v>2.5</v>
      </c>
      <c r="M19" s="1">
        <f t="shared" si="2"/>
        <v>10</v>
      </c>
      <c r="O19" s="14" t="s">
        <v>80</v>
      </c>
      <c r="P19" s="14" t="s">
        <v>81</v>
      </c>
    </row>
    <row r="20" spans="1:16" ht="15" thickTop="1" x14ac:dyDescent="0.3">
      <c r="O20" s="14" t="s">
        <v>83</v>
      </c>
      <c r="P20" s="14" t="s">
        <v>86</v>
      </c>
    </row>
    <row r="21" spans="1:16" x14ac:dyDescent="0.3">
      <c r="A21" s="2" t="s">
        <v>1</v>
      </c>
      <c r="B21" t="s">
        <v>10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17</v>
      </c>
      <c r="J21" t="s">
        <v>18</v>
      </c>
      <c r="K21" t="s">
        <v>19</v>
      </c>
      <c r="L21" t="s">
        <v>20</v>
      </c>
      <c r="M21" t="s">
        <v>21</v>
      </c>
      <c r="O21" s="14" t="s">
        <v>79</v>
      </c>
      <c r="P21" s="14" t="s">
        <v>82</v>
      </c>
    </row>
    <row r="22" spans="1:16" x14ac:dyDescent="0.3">
      <c r="A22" t="s">
        <v>27</v>
      </c>
      <c r="B22">
        <v>140</v>
      </c>
      <c r="C22">
        <v>140</v>
      </c>
      <c r="D22">
        <v>140</v>
      </c>
      <c r="E22">
        <v>140</v>
      </c>
      <c r="F22">
        <v>140</v>
      </c>
      <c r="G22">
        <v>140</v>
      </c>
      <c r="H22">
        <v>140</v>
      </c>
      <c r="I22">
        <v>140</v>
      </c>
      <c r="J22">
        <v>140</v>
      </c>
      <c r="K22">
        <v>140</v>
      </c>
      <c r="L22">
        <v>140</v>
      </c>
      <c r="M22">
        <v>140</v>
      </c>
      <c r="O22" s="14" t="s">
        <v>84</v>
      </c>
      <c r="P22" s="14" t="s">
        <v>87</v>
      </c>
    </row>
    <row r="23" spans="1:16" x14ac:dyDescent="0.3">
      <c r="A23" t="s">
        <v>28</v>
      </c>
      <c r="B23">
        <f>+B$44*0.5</f>
        <v>11.5</v>
      </c>
      <c r="C23">
        <f t="shared" ref="C23:M23" si="3">+C$44*0.5</f>
        <v>10.5</v>
      </c>
      <c r="D23">
        <f t="shared" si="3"/>
        <v>10.5</v>
      </c>
      <c r="E23">
        <f t="shared" si="3"/>
        <v>11</v>
      </c>
      <c r="F23">
        <f t="shared" si="3"/>
        <v>11.5</v>
      </c>
      <c r="G23">
        <f t="shared" si="3"/>
        <v>10</v>
      </c>
      <c r="H23">
        <f t="shared" si="3"/>
        <v>11.5</v>
      </c>
      <c r="I23">
        <f t="shared" si="3"/>
        <v>11</v>
      </c>
      <c r="J23">
        <f t="shared" si="3"/>
        <v>10.5</v>
      </c>
      <c r="K23">
        <f t="shared" si="3"/>
        <v>11.5</v>
      </c>
      <c r="L23">
        <f t="shared" si="3"/>
        <v>10.5</v>
      </c>
      <c r="M23">
        <f t="shared" si="3"/>
        <v>11</v>
      </c>
    </row>
    <row r="24" spans="1:16" x14ac:dyDescent="0.3">
      <c r="B24" s="4">
        <f>SUM(B22:B23)</f>
        <v>151.5</v>
      </c>
      <c r="C24" s="4">
        <f t="shared" ref="C24" si="4">SUM(C22:C23)</f>
        <v>150.5</v>
      </c>
      <c r="D24" s="4">
        <f t="shared" ref="D24" si="5">SUM(D22:D23)</f>
        <v>150.5</v>
      </c>
      <c r="E24" s="4">
        <f t="shared" ref="E24" si="6">SUM(E22:E23)</f>
        <v>151</v>
      </c>
      <c r="F24" s="4">
        <f t="shared" ref="F24" si="7">SUM(F22:F23)</f>
        <v>151.5</v>
      </c>
      <c r="G24" s="4">
        <f t="shared" ref="G24" si="8">SUM(G22:G23)</f>
        <v>150</v>
      </c>
      <c r="H24" s="4">
        <f t="shared" ref="H24" si="9">SUM(H22:H23)</f>
        <v>151.5</v>
      </c>
      <c r="I24" s="4">
        <f t="shared" ref="I24" si="10">SUM(I22:I23)</f>
        <v>151</v>
      </c>
      <c r="J24" s="4">
        <f t="shared" ref="J24" si="11">SUM(J22:J23)</f>
        <v>150.5</v>
      </c>
      <c r="K24" s="4">
        <f t="shared" ref="K24" si="12">SUM(K22:K23)</f>
        <v>151.5</v>
      </c>
      <c r="L24" s="4">
        <f t="shared" ref="L24" si="13">SUM(L22:L23)</f>
        <v>150.5</v>
      </c>
      <c r="M24" s="4">
        <f t="shared" ref="M24" si="14">SUM(M22:M23)</f>
        <v>151</v>
      </c>
    </row>
    <row r="25" spans="1:16" x14ac:dyDescent="0.3">
      <c r="A25" t="s">
        <v>29</v>
      </c>
      <c r="B25" s="5">
        <f>SUMIF(Kalender!$B$1:$B$400,B$13,Kalender!$D$1:$D$400)</f>
        <v>118.75</v>
      </c>
      <c r="C25" s="5">
        <f>SUMIF(Kalender!$B$1:$B$400,C$13,Kalender!$D$1:$D$400)</f>
        <v>100</v>
      </c>
      <c r="D25" s="5">
        <f>SUMIF(Kalender!$B$1:$B$400,D$13,Kalender!$D$1:$D$400)</f>
        <v>106.25</v>
      </c>
      <c r="E25" s="5">
        <f>SUMIF(Kalender!$B$1:$B$400,E$13,Kalender!$D$1:$D$400)</f>
        <v>112.5</v>
      </c>
      <c r="F25" s="5">
        <f>SUMIF(Kalender!$B$1:$B$400,F$13,Kalender!$D$1:$D$400)</f>
        <v>106.25</v>
      </c>
      <c r="G25" s="5">
        <f>SUMIF(Kalender!$B$1:$B$400,G$13,Kalender!$D$1:$D$400)</f>
        <v>106.25</v>
      </c>
      <c r="H25" s="5">
        <f>SUMIF(Kalender!$B$1:$B$400,H$13,Kalender!$D$1:$D$400)</f>
        <v>118.75</v>
      </c>
      <c r="I25" s="5">
        <f>SUMIF(Kalender!$B$1:$B$400,I$13,Kalender!$D$1:$D$400)</f>
        <v>100</v>
      </c>
      <c r="J25" s="5">
        <f>SUMIF(Kalender!$B$1:$B$400,J$13,Kalender!$D$1:$D$400)</f>
        <v>112.5</v>
      </c>
      <c r="K25" s="5">
        <f>SUMIF(Kalender!$B$1:$B$400,K$13,Kalender!$D$1:$D$400)</f>
        <v>112.5</v>
      </c>
      <c r="L25" s="5">
        <f>SUMIF(Kalender!$B$1:$B$400,L$13,Kalender!$D$1:$D$400)</f>
        <v>100</v>
      </c>
      <c r="M25" s="5">
        <f>SUMIF(Kalender!$B$1:$B$400,M$13,Kalender!$D$1:$D$400)</f>
        <v>118.75</v>
      </c>
    </row>
    <row r="26" spans="1:16" ht="15" thickBot="1" x14ac:dyDescent="0.35">
      <c r="A26" t="s">
        <v>30</v>
      </c>
      <c r="B26" s="1">
        <f>+B24-B25</f>
        <v>32.75</v>
      </c>
      <c r="C26" s="1">
        <f t="shared" ref="C26" si="15">+C24-C25</f>
        <v>50.5</v>
      </c>
      <c r="D26" s="1">
        <f t="shared" ref="D26" si="16">+D24-D25</f>
        <v>44.25</v>
      </c>
      <c r="E26" s="1">
        <f t="shared" ref="E26" si="17">+E24-E25</f>
        <v>38.5</v>
      </c>
      <c r="F26" s="1">
        <f t="shared" ref="F26" si="18">+F24-F25</f>
        <v>45.25</v>
      </c>
      <c r="G26" s="1">
        <f t="shared" ref="G26" si="19">+G24-G25</f>
        <v>43.75</v>
      </c>
      <c r="H26" s="1">
        <f t="shared" ref="H26" si="20">+H24-H25</f>
        <v>32.75</v>
      </c>
      <c r="I26" s="1">
        <f t="shared" ref="I26" si="21">+I24-I25</f>
        <v>51</v>
      </c>
      <c r="J26" s="1">
        <f t="shared" ref="J26" si="22">+J24-J25</f>
        <v>38</v>
      </c>
      <c r="K26" s="1">
        <f t="shared" ref="K26" si="23">+K24-K25</f>
        <v>39</v>
      </c>
      <c r="L26" s="1">
        <f t="shared" ref="L26" si="24">+L24-L25</f>
        <v>50.5</v>
      </c>
      <c r="M26" s="1">
        <f t="shared" ref="M26" si="25">+M24-M25</f>
        <v>32.25</v>
      </c>
    </row>
    <row r="27" spans="1:16" ht="15" thickTop="1" x14ac:dyDescent="0.3"/>
    <row r="28" spans="1:16" x14ac:dyDescent="0.3">
      <c r="A28" s="2" t="s">
        <v>2</v>
      </c>
      <c r="B28" t="s">
        <v>10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17</v>
      </c>
      <c r="J28" t="s">
        <v>18</v>
      </c>
      <c r="K28" t="s">
        <v>19</v>
      </c>
      <c r="L28" t="s">
        <v>20</v>
      </c>
      <c r="M28" t="s">
        <v>21</v>
      </c>
    </row>
    <row r="29" spans="1:16" x14ac:dyDescent="0.3">
      <c r="A29" t="s">
        <v>27</v>
      </c>
      <c r="B29">
        <v>140</v>
      </c>
      <c r="C29">
        <v>140</v>
      </c>
      <c r="D29">
        <v>140</v>
      </c>
      <c r="E29">
        <v>140</v>
      </c>
      <c r="F29">
        <v>140</v>
      </c>
      <c r="G29">
        <v>140</v>
      </c>
      <c r="H29">
        <v>140</v>
      </c>
      <c r="I29">
        <v>140</v>
      </c>
      <c r="J29">
        <v>140</v>
      </c>
      <c r="K29">
        <v>140</v>
      </c>
      <c r="L29">
        <v>140</v>
      </c>
      <c r="M29">
        <v>140</v>
      </c>
    </row>
    <row r="30" spans="1:16" x14ac:dyDescent="0.3">
      <c r="A30" t="s">
        <v>28</v>
      </c>
      <c r="B30">
        <f>+B$44*0.5</f>
        <v>11.5</v>
      </c>
      <c r="C30">
        <f t="shared" ref="C30:M30" si="26">+C$44*0.5</f>
        <v>10.5</v>
      </c>
      <c r="D30">
        <f t="shared" si="26"/>
        <v>10.5</v>
      </c>
      <c r="E30">
        <f t="shared" si="26"/>
        <v>11</v>
      </c>
      <c r="F30">
        <f t="shared" si="26"/>
        <v>11.5</v>
      </c>
      <c r="G30">
        <f t="shared" si="26"/>
        <v>10</v>
      </c>
      <c r="H30">
        <f t="shared" si="26"/>
        <v>11.5</v>
      </c>
      <c r="I30">
        <f t="shared" si="26"/>
        <v>11</v>
      </c>
      <c r="J30">
        <f t="shared" si="26"/>
        <v>10.5</v>
      </c>
      <c r="K30">
        <f t="shared" si="26"/>
        <v>11.5</v>
      </c>
      <c r="L30">
        <f t="shared" si="26"/>
        <v>10.5</v>
      </c>
      <c r="M30">
        <f t="shared" si="26"/>
        <v>11</v>
      </c>
    </row>
    <row r="31" spans="1:16" x14ac:dyDescent="0.3">
      <c r="B31" s="4">
        <f>SUM(B29:B30)</f>
        <v>151.5</v>
      </c>
      <c r="C31" s="4">
        <f t="shared" ref="C31" si="27">SUM(C29:C30)</f>
        <v>150.5</v>
      </c>
      <c r="D31" s="4">
        <f t="shared" ref="D31" si="28">SUM(D29:D30)</f>
        <v>150.5</v>
      </c>
      <c r="E31" s="4">
        <f t="shared" ref="E31" si="29">SUM(E29:E30)</f>
        <v>151</v>
      </c>
      <c r="F31" s="4">
        <f t="shared" ref="F31" si="30">SUM(F29:F30)</f>
        <v>151.5</v>
      </c>
      <c r="G31" s="4">
        <f t="shared" ref="G31" si="31">SUM(G29:G30)</f>
        <v>150</v>
      </c>
      <c r="H31" s="4">
        <f t="shared" ref="H31" si="32">SUM(H29:H30)</f>
        <v>151.5</v>
      </c>
      <c r="I31" s="4">
        <f t="shared" ref="I31" si="33">SUM(I29:I30)</f>
        <v>151</v>
      </c>
      <c r="J31" s="4">
        <f t="shared" ref="J31" si="34">SUM(J29:J30)</f>
        <v>150.5</v>
      </c>
      <c r="K31" s="4">
        <f t="shared" ref="K31" si="35">SUM(K29:K30)</f>
        <v>151.5</v>
      </c>
      <c r="L31" s="4">
        <f t="shared" ref="L31" si="36">SUM(L29:L30)</f>
        <v>150.5</v>
      </c>
      <c r="M31" s="4">
        <f t="shared" ref="M31" si="37">SUM(M29:M30)</f>
        <v>151</v>
      </c>
    </row>
    <row r="32" spans="1:16" x14ac:dyDescent="0.3">
      <c r="A32" t="s">
        <v>29</v>
      </c>
      <c r="B32" s="5">
        <f>SUMIF(Kalender!$B$1:$B$400,B$13,Kalender!$E$1:$E$400)</f>
        <v>138</v>
      </c>
      <c r="C32" s="5">
        <f>SUMIF(Kalender!$B$1:$B$400,C$13,Kalender!$E$1:$E$400)</f>
        <v>126</v>
      </c>
      <c r="D32" s="5">
        <f>SUMIF(Kalender!$B$1:$B$400,D$13,Kalender!$E$1:$E$400)</f>
        <v>126</v>
      </c>
      <c r="E32" s="5">
        <f>SUMIF(Kalender!$B$1:$B$400,E$13,Kalender!$E$1:$E$400)</f>
        <v>132</v>
      </c>
      <c r="F32" s="5">
        <f>SUMIF(Kalender!$B$1:$B$400,F$13,Kalender!$E$1:$E$400)</f>
        <v>132</v>
      </c>
      <c r="G32" s="5">
        <f>SUMIF(Kalender!$B$1:$B$400,G$13,Kalender!$E$1:$E$400)</f>
        <v>126</v>
      </c>
      <c r="H32" s="5">
        <f>SUMIF(Kalender!$B$1:$B$400,H$13,Kalender!$E$1:$E$400)</f>
        <v>138</v>
      </c>
      <c r="I32" s="5">
        <f>SUMIF(Kalender!$B$1:$B$400,I$13,Kalender!$E$1:$E$400)</f>
        <v>126</v>
      </c>
      <c r="J32" s="5">
        <f>SUMIF(Kalender!$B$1:$B$400,J$13,Kalender!$E$1:$E$400)</f>
        <v>132</v>
      </c>
      <c r="K32" s="5">
        <f>SUMIF(Kalender!$B$1:$B$400,K$13,Kalender!$E$1:$E$400)</f>
        <v>138</v>
      </c>
      <c r="L32" s="5">
        <f>SUMIF(Kalender!$B$1:$B$400,L$13,Kalender!$E$1:$E$400)</f>
        <v>120</v>
      </c>
      <c r="M32" s="5">
        <f>SUMIF(Kalender!$B$1:$B$400,M$13,Kalender!$E$1:$E$400)</f>
        <v>138</v>
      </c>
    </row>
    <row r="33" spans="1:13" ht="15" thickBot="1" x14ac:dyDescent="0.35">
      <c r="A33" t="s">
        <v>30</v>
      </c>
      <c r="B33" s="1">
        <f>+B31-B32</f>
        <v>13.5</v>
      </c>
      <c r="C33" s="1">
        <f t="shared" ref="C33" si="38">+C31-C32</f>
        <v>24.5</v>
      </c>
      <c r="D33" s="1">
        <f t="shared" ref="D33" si="39">+D31-D32</f>
        <v>24.5</v>
      </c>
      <c r="E33" s="1">
        <f t="shared" ref="E33" si="40">+E31-E32</f>
        <v>19</v>
      </c>
      <c r="F33" s="1">
        <f t="shared" ref="F33" si="41">+F31-F32</f>
        <v>19.5</v>
      </c>
      <c r="G33" s="1">
        <f t="shared" ref="G33" si="42">+G31-G32</f>
        <v>24</v>
      </c>
      <c r="H33" s="1">
        <f t="shared" ref="H33" si="43">+H31-H32</f>
        <v>13.5</v>
      </c>
      <c r="I33" s="1">
        <f t="shared" ref="I33" si="44">+I31-I32</f>
        <v>25</v>
      </c>
      <c r="J33" s="1">
        <f t="shared" ref="J33" si="45">+J31-J32</f>
        <v>18.5</v>
      </c>
      <c r="K33" s="1">
        <f t="shared" ref="K33" si="46">+K31-K32</f>
        <v>13.5</v>
      </c>
      <c r="L33" s="1">
        <f t="shared" ref="L33" si="47">+L31-L32</f>
        <v>30.5</v>
      </c>
      <c r="M33" s="1">
        <f t="shared" ref="M33" si="48">+M31-M32</f>
        <v>13</v>
      </c>
    </row>
    <row r="34" spans="1:13" ht="15" thickTop="1" x14ac:dyDescent="0.3"/>
    <row r="35" spans="1:13" x14ac:dyDescent="0.3">
      <c r="A35" s="2" t="s">
        <v>3</v>
      </c>
      <c r="B35" t="s">
        <v>10</v>
      </c>
      <c r="C35" t="s">
        <v>11</v>
      </c>
      <c r="D35" t="s">
        <v>12</v>
      </c>
      <c r="E35" t="s">
        <v>13</v>
      </c>
      <c r="F35" t="s">
        <v>14</v>
      </c>
      <c r="G35" t="s">
        <v>15</v>
      </c>
      <c r="H35" t="s">
        <v>16</v>
      </c>
      <c r="I35" t="s">
        <v>17</v>
      </c>
      <c r="J35" t="s">
        <v>18</v>
      </c>
      <c r="K35" t="s">
        <v>19</v>
      </c>
      <c r="L35" t="s">
        <v>20</v>
      </c>
      <c r="M35" t="s">
        <v>21</v>
      </c>
    </row>
    <row r="36" spans="1:13" x14ac:dyDescent="0.3">
      <c r="A36" t="s">
        <v>27</v>
      </c>
      <c r="B36">
        <v>140</v>
      </c>
      <c r="C36">
        <v>140</v>
      </c>
      <c r="D36">
        <v>140</v>
      </c>
      <c r="E36">
        <v>140</v>
      </c>
      <c r="F36">
        <v>140</v>
      </c>
      <c r="G36">
        <v>140</v>
      </c>
      <c r="H36">
        <v>140</v>
      </c>
      <c r="I36">
        <v>140</v>
      </c>
      <c r="J36">
        <v>140</v>
      </c>
      <c r="K36">
        <v>140</v>
      </c>
      <c r="L36">
        <v>140</v>
      </c>
      <c r="M36">
        <v>140</v>
      </c>
    </row>
    <row r="37" spans="1:13" x14ac:dyDescent="0.3">
      <c r="A37" t="s">
        <v>28</v>
      </c>
      <c r="B37">
        <f>+B$44*0.5</f>
        <v>11.5</v>
      </c>
      <c r="C37">
        <f t="shared" ref="C37:M37" si="49">+C$44*0.5</f>
        <v>10.5</v>
      </c>
      <c r="D37">
        <f t="shared" si="49"/>
        <v>10.5</v>
      </c>
      <c r="E37">
        <f t="shared" si="49"/>
        <v>11</v>
      </c>
      <c r="F37">
        <f t="shared" si="49"/>
        <v>11.5</v>
      </c>
      <c r="G37">
        <f t="shared" si="49"/>
        <v>10</v>
      </c>
      <c r="H37">
        <f t="shared" si="49"/>
        <v>11.5</v>
      </c>
      <c r="I37">
        <f t="shared" si="49"/>
        <v>11</v>
      </c>
      <c r="J37">
        <f t="shared" si="49"/>
        <v>10.5</v>
      </c>
      <c r="K37">
        <f t="shared" si="49"/>
        <v>11.5</v>
      </c>
      <c r="L37">
        <f t="shared" si="49"/>
        <v>10.5</v>
      </c>
      <c r="M37">
        <f t="shared" si="49"/>
        <v>11</v>
      </c>
    </row>
    <row r="38" spans="1:13" x14ac:dyDescent="0.3">
      <c r="B38" s="4">
        <f>SUM(B36:B37)</f>
        <v>151.5</v>
      </c>
      <c r="C38" s="4">
        <f t="shared" ref="C38" si="50">SUM(C36:C37)</f>
        <v>150.5</v>
      </c>
      <c r="D38" s="4">
        <f t="shared" ref="D38" si="51">SUM(D36:D37)</f>
        <v>150.5</v>
      </c>
      <c r="E38" s="4">
        <f t="shared" ref="E38" si="52">SUM(E36:E37)</f>
        <v>151</v>
      </c>
      <c r="F38" s="4">
        <f t="shared" ref="F38" si="53">SUM(F36:F37)</f>
        <v>151.5</v>
      </c>
      <c r="G38" s="4">
        <f t="shared" ref="G38" si="54">SUM(G36:G37)</f>
        <v>150</v>
      </c>
      <c r="H38" s="4">
        <f t="shared" ref="H38" si="55">SUM(H36:H37)</f>
        <v>151.5</v>
      </c>
      <c r="I38" s="4">
        <f t="shared" ref="I38" si="56">SUM(I36:I37)</f>
        <v>151</v>
      </c>
      <c r="J38" s="4">
        <f t="shared" ref="J38" si="57">SUM(J36:J37)</f>
        <v>150.5</v>
      </c>
      <c r="K38" s="4">
        <f t="shared" ref="K38" si="58">SUM(K36:K37)</f>
        <v>151.5</v>
      </c>
      <c r="L38" s="4">
        <f t="shared" ref="L38" si="59">SUM(L36:L37)</f>
        <v>150.5</v>
      </c>
      <c r="M38" s="4">
        <f t="shared" ref="M38" si="60">SUM(M36:M37)</f>
        <v>151</v>
      </c>
    </row>
    <row r="39" spans="1:13" x14ac:dyDescent="0.3">
      <c r="A39" t="s">
        <v>29</v>
      </c>
      <c r="B39" s="5">
        <f>SUMIF(Kalender!$B$1:$B$400,B$13,Kalender!$F$1:$F$400)</f>
        <v>157</v>
      </c>
      <c r="C39" s="5">
        <f>SUMIF(Kalender!$B$1:$B$400,C$13,Kalender!$F$1:$F$400)</f>
        <v>142</v>
      </c>
      <c r="D39" s="5">
        <f>SUMIF(Kalender!$B$1:$B$400,D$13,Kalender!$F$1:$F$400)</f>
        <v>143</v>
      </c>
      <c r="E39" s="5">
        <f>SUMIF(Kalender!$B$1:$B$400,E$13,Kalender!$F$1:$F$400)</f>
        <v>150</v>
      </c>
      <c r="F39" s="5">
        <f>SUMIF(Kalender!$B$1:$B$400,F$13,Kalender!$F$1:$F$400)</f>
        <v>149</v>
      </c>
      <c r="G39" s="5">
        <f>SUMIF(Kalender!$B$1:$B$400,G$13,Kalender!$F$1:$F$400)</f>
        <v>143</v>
      </c>
      <c r="H39" s="5">
        <f>SUMIF(Kalender!$B$1:$B$400,H$13,Kalender!$F$1:$F$400)</f>
        <v>157</v>
      </c>
      <c r="I39" s="5">
        <f>SUMIF(Kalender!$B$1:$B$400,I$13,Kalender!$F$1:$F$400)</f>
        <v>142</v>
      </c>
      <c r="J39" s="5">
        <f>SUMIF(Kalender!$B$1:$B$400,J$13,Kalender!$F$1:$F$400)</f>
        <v>150</v>
      </c>
      <c r="K39" s="5">
        <f>SUMIF(Kalender!$B$1:$B$400,K$13,Kalender!$F$1:$F$400)</f>
        <v>156</v>
      </c>
      <c r="L39" s="5">
        <f>SUMIF(Kalender!$B$1:$B$400,L$13,Kalender!$F$1:$F$400)</f>
        <v>136</v>
      </c>
      <c r="M39" s="5">
        <f>SUMIF(Kalender!$B$1:$B$400,M$13,Kalender!$F$1:$F$400)</f>
        <v>157</v>
      </c>
    </row>
    <row r="40" spans="1:13" ht="15" thickBot="1" x14ac:dyDescent="0.35">
      <c r="A40" t="s">
        <v>30</v>
      </c>
      <c r="B40" s="1">
        <f>+B38-B39</f>
        <v>-5.5</v>
      </c>
      <c r="C40" s="1">
        <f t="shared" ref="C40" si="61">+C38-C39</f>
        <v>8.5</v>
      </c>
      <c r="D40" s="1">
        <f t="shared" ref="D40" si="62">+D38-D39</f>
        <v>7.5</v>
      </c>
      <c r="E40" s="1">
        <f t="shared" ref="E40" si="63">+E38-E39</f>
        <v>1</v>
      </c>
      <c r="F40" s="1">
        <f t="shared" ref="F40" si="64">+F38-F39</f>
        <v>2.5</v>
      </c>
      <c r="G40" s="1">
        <f t="shared" ref="G40" si="65">+G38-G39</f>
        <v>7</v>
      </c>
      <c r="H40" s="1">
        <f t="shared" ref="H40" si="66">+H38-H39</f>
        <v>-5.5</v>
      </c>
      <c r="I40" s="1">
        <f t="shared" ref="I40" si="67">+I38-I39</f>
        <v>9</v>
      </c>
      <c r="J40" s="1">
        <f t="shared" ref="J40" si="68">+J38-J39</f>
        <v>0.5</v>
      </c>
      <c r="K40" s="1">
        <f t="shared" ref="K40" si="69">+K38-K39</f>
        <v>-4.5</v>
      </c>
      <c r="L40" s="1">
        <f t="shared" ref="L40" si="70">+L38-L39</f>
        <v>14.5</v>
      </c>
      <c r="M40" s="1">
        <f t="shared" ref="M40" si="71">+M38-M39</f>
        <v>-6</v>
      </c>
    </row>
    <row r="41" spans="1:13" ht="15" thickTop="1" x14ac:dyDescent="0.3"/>
    <row r="42" spans="1:13" x14ac:dyDescent="0.3">
      <c r="A42" t="s">
        <v>23</v>
      </c>
      <c r="B42" s="3">
        <v>45292</v>
      </c>
      <c r="C42" s="3">
        <v>45323</v>
      </c>
      <c r="D42" s="3">
        <v>45352</v>
      </c>
      <c r="E42" s="3">
        <v>45383</v>
      </c>
      <c r="F42" s="3">
        <v>45413</v>
      </c>
      <c r="G42" s="3">
        <v>45444</v>
      </c>
      <c r="H42" s="3">
        <v>45474</v>
      </c>
      <c r="I42" s="3">
        <v>45505</v>
      </c>
      <c r="J42" s="3">
        <v>45536</v>
      </c>
      <c r="K42" s="3">
        <v>45566</v>
      </c>
      <c r="L42" s="3">
        <v>45597</v>
      </c>
      <c r="M42" s="3">
        <v>45627</v>
      </c>
    </row>
    <row r="43" spans="1:13" x14ac:dyDescent="0.3">
      <c r="A43" t="s">
        <v>24</v>
      </c>
      <c r="B43" s="3">
        <v>45322</v>
      </c>
      <c r="C43" s="3">
        <v>45351</v>
      </c>
      <c r="D43" s="3">
        <v>45382</v>
      </c>
      <c r="E43" s="3">
        <v>45412</v>
      </c>
      <c r="F43" s="3">
        <v>45443</v>
      </c>
      <c r="G43" s="3">
        <v>45473</v>
      </c>
      <c r="H43" s="3">
        <v>45504</v>
      </c>
      <c r="I43" s="3">
        <v>45535</v>
      </c>
      <c r="J43" s="3">
        <v>45565</v>
      </c>
      <c r="K43" s="3">
        <v>45596</v>
      </c>
      <c r="L43" s="3">
        <v>45626</v>
      </c>
      <c r="M43" s="3">
        <v>45657</v>
      </c>
    </row>
    <row r="44" spans="1:13" x14ac:dyDescent="0.3">
      <c r="A44" t="s">
        <v>25</v>
      </c>
      <c r="B44">
        <f>NETWORKDAYS(B42,B43,B45)</f>
        <v>23</v>
      </c>
      <c r="C44">
        <f t="shared" ref="C44:M44" si="72">NETWORKDAYS(C42,C43,C45)</f>
        <v>21</v>
      </c>
      <c r="D44">
        <f t="shared" si="72"/>
        <v>21</v>
      </c>
      <c r="E44">
        <f t="shared" si="72"/>
        <v>22</v>
      </c>
      <c r="F44">
        <f t="shared" si="72"/>
        <v>23</v>
      </c>
      <c r="G44">
        <f t="shared" si="72"/>
        <v>20</v>
      </c>
      <c r="H44">
        <f t="shared" si="72"/>
        <v>23</v>
      </c>
      <c r="I44">
        <f t="shared" si="72"/>
        <v>22</v>
      </c>
      <c r="J44">
        <f t="shared" si="72"/>
        <v>21</v>
      </c>
      <c r="K44">
        <f t="shared" si="72"/>
        <v>23</v>
      </c>
      <c r="L44">
        <f t="shared" si="72"/>
        <v>21</v>
      </c>
      <c r="M44">
        <f t="shared" si="72"/>
        <v>22</v>
      </c>
    </row>
  </sheetData>
  <phoneticPr fontId="2" type="noConversion"/>
  <pageMargins left="0.7" right="0.7" top="0.75" bottom="0.75" header="0.3" footer="0.3"/>
  <pageSetup paperSize="9" orientation="portrait" copies="0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5EA7-BAA8-4F1F-A276-66BA2C30E2C7}">
  <dimension ref="A2:F371"/>
  <sheetViews>
    <sheetView workbookViewId="0"/>
  </sheetViews>
  <sheetFormatPr defaultRowHeight="14.4" x14ac:dyDescent="0.3"/>
  <cols>
    <col min="1" max="1" width="10.33203125" bestFit="1" customWidth="1"/>
    <col min="2" max="2" width="6.6640625" bestFit="1" customWidth="1"/>
    <col min="3" max="6" width="5.109375" customWidth="1"/>
  </cols>
  <sheetData>
    <row r="2" spans="1:6" x14ac:dyDescent="0.3">
      <c r="C2" t="s">
        <v>77</v>
      </c>
    </row>
    <row r="3" spans="1:6" x14ac:dyDescent="0.3">
      <c r="A3" t="s">
        <v>54</v>
      </c>
      <c r="B3" t="s">
        <v>53</v>
      </c>
      <c r="C3" t="str">
        <f>Overblik!B3</f>
        <v>ALJ</v>
      </c>
      <c r="D3" t="str">
        <f>Overblik!C3</f>
        <v>DTR</v>
      </c>
      <c r="E3" t="str">
        <f>Overblik!D3</f>
        <v>ARJ</v>
      </c>
      <c r="F3" t="str">
        <f>Overblik!E3</f>
        <v>JET</v>
      </c>
    </row>
    <row r="4" spans="1:6" x14ac:dyDescent="0.3">
      <c r="A4" s="3">
        <f>DATE(Overblik!A2,1,1)</f>
        <v>45292</v>
      </c>
      <c r="B4" s="12">
        <f>MONTH(A4)</f>
        <v>1</v>
      </c>
      <c r="C4">
        <f>IF(_xlfn.XLOOKUP($A4,Helligdage!A:A,Helligdage!A:A,"")="",IF(WEEKDAY($A4)=1,Overblik!B$4,IF(WEEKDAY($A4)=2,Overblik!B$5,IF(WEEKDAY($A4)=3,Overblik!B$6,IF(WEEKDAY($A4)=4,Overblik!B$7,IF(WEEKDAY($A4)=5,Overblik!B$8,0))))),0)</f>
        <v>0</v>
      </c>
      <c r="D4">
        <f>IF(_xlfn.XLOOKUP($A4,Helligdage!B:B,Helligdage!B:B,"")="",IF(WEEKDAY($A4)=1,Overblik!C$4,IF(WEEKDAY($A4)=2,Overblik!C$5,IF(WEEKDAY($A4)=3,Overblik!C$6,IF(WEEKDAY($A4)=4,Overblik!C$7,IF(WEEKDAY($A4)=5,Overblik!C$8,0))))),0)</f>
        <v>6.25</v>
      </c>
      <c r="E4">
        <f>IF(_xlfn.XLOOKUP($A4,Helligdage!C:C,Helligdage!C:C,"")="",IF(WEEKDAY($A4)=1,Overblik!D$4,IF(WEEKDAY($A4)=2,Overblik!D$5,IF(WEEKDAY($A4)=3,Overblik!D$6,IF(WEEKDAY($A4)=4,Overblik!D$7,IF(WEEKDAY($A4)=5,Overblik!D$8,0))))),0)</f>
        <v>6</v>
      </c>
      <c r="F4">
        <f>IF(_xlfn.XLOOKUP($A4,Helligdage!D:D,Helligdage!D:D,"")="",IF(WEEKDAY($A4)=1,Overblik!E$4,IF(WEEKDAY($A4)=2,Overblik!E$5,IF(WEEKDAY($A4)=3,Overblik!E$6,IF(WEEKDAY($A4)=4,Overblik!E$7,IF(WEEKDAY($A4)=5,Overblik!E$8,0))))),0)</f>
        <v>7</v>
      </c>
    </row>
    <row r="5" spans="1:6" x14ac:dyDescent="0.3">
      <c r="A5" s="3">
        <f>A4+1</f>
        <v>45293</v>
      </c>
      <c r="B5" s="12">
        <f t="shared" ref="B5:B68" si="0">MONTH(A5)</f>
        <v>1</v>
      </c>
      <c r="C5">
        <f>IF(_xlfn.XLOOKUP($A5,Helligdage!A:A,Helligdage!A:A,"")="",IF(WEEKDAY($A5)=1,Overblik!B$4,IF(WEEKDAY($A5)=2,Overblik!B$5,IF(WEEKDAY($A5)=3,Overblik!B$6,IF(WEEKDAY($A5)=4,Overblik!B$7,IF(WEEKDAY($A5)=5,Overblik!B$8,0))))),0)</f>
        <v>7.5</v>
      </c>
      <c r="D5">
        <f>IF(_xlfn.XLOOKUP($A5,Helligdage!B:B,Helligdage!B:B,"")="",IF(WEEKDAY($A5)=1,Overblik!C$4,IF(WEEKDAY($A5)=2,Overblik!C$5,IF(WEEKDAY($A5)=3,Overblik!C$6,IF(WEEKDAY($A5)=4,Overblik!C$7,IF(WEEKDAY($A5)=5,Overblik!C$8,0))))),0)</f>
        <v>6.25</v>
      </c>
      <c r="E5">
        <f>IF(_xlfn.XLOOKUP($A5,Helligdage!C:C,Helligdage!C:C,"")="",IF(WEEKDAY($A5)=1,Overblik!D$4,IF(WEEKDAY($A5)=2,Overblik!D$5,IF(WEEKDAY($A5)=3,Overblik!D$6,IF(WEEKDAY($A5)=4,Overblik!D$7,IF(WEEKDAY($A5)=5,Overblik!D$8,0))))),0)</f>
        <v>6</v>
      </c>
      <c r="F5">
        <f>IF(_xlfn.XLOOKUP($A5,Helligdage!D:D,Helligdage!D:D,"")="",IF(WEEKDAY($A5)=1,Overblik!E$4,IF(WEEKDAY($A5)=2,Overblik!E$5,IF(WEEKDAY($A5)=3,Overblik!E$6,IF(WEEKDAY($A5)=4,Overblik!E$7,IF(WEEKDAY($A5)=5,Overblik!E$8,0))))),0)</f>
        <v>7</v>
      </c>
    </row>
    <row r="6" spans="1:6" x14ac:dyDescent="0.3">
      <c r="A6" s="3">
        <f t="shared" ref="A6:A69" si="1">A5+1</f>
        <v>45294</v>
      </c>
      <c r="B6" s="12">
        <f t="shared" si="0"/>
        <v>1</v>
      </c>
      <c r="C6">
        <f>IF(_xlfn.XLOOKUP($A6,Helligdage!A:A,Helligdage!A:A,"")="",IF(WEEKDAY($A6)=1,Overblik!B$4,IF(WEEKDAY($A6)=2,Overblik!B$5,IF(WEEKDAY($A6)=3,Overblik!B$6,IF(WEEKDAY($A6)=4,Overblik!B$7,IF(WEEKDAY($A6)=5,Overblik!B$8,0))))),0)</f>
        <v>7.5</v>
      </c>
      <c r="D6">
        <f>IF(_xlfn.XLOOKUP($A6,Helligdage!B:B,Helligdage!B:B,"")="",IF(WEEKDAY($A6)=1,Overblik!C$4,IF(WEEKDAY($A6)=2,Overblik!C$5,IF(WEEKDAY($A6)=3,Overblik!C$6,IF(WEEKDAY($A6)=4,Overblik!C$7,IF(WEEKDAY($A6)=5,Overblik!C$8,0))))),0)</f>
        <v>6.25</v>
      </c>
      <c r="E6">
        <f>IF(_xlfn.XLOOKUP($A6,Helligdage!C:C,Helligdage!C:C,"")="",IF(WEEKDAY($A6)=1,Overblik!D$4,IF(WEEKDAY($A6)=2,Overblik!D$5,IF(WEEKDAY($A6)=3,Overblik!D$6,IF(WEEKDAY($A6)=4,Overblik!D$7,IF(WEEKDAY($A6)=5,Overblik!D$8,0))))),0)</f>
        <v>6</v>
      </c>
      <c r="F6">
        <f>IF(_xlfn.XLOOKUP($A6,Helligdage!D:D,Helligdage!D:D,"")="",IF(WEEKDAY($A6)=1,Overblik!E$4,IF(WEEKDAY($A6)=2,Overblik!E$5,IF(WEEKDAY($A6)=3,Overblik!E$6,IF(WEEKDAY($A6)=4,Overblik!E$7,IF(WEEKDAY($A6)=5,Overblik!E$8,0))))),0)</f>
        <v>7</v>
      </c>
    </row>
    <row r="7" spans="1:6" x14ac:dyDescent="0.3">
      <c r="A7" s="3">
        <f t="shared" si="1"/>
        <v>45295</v>
      </c>
      <c r="B7" s="12">
        <f t="shared" si="0"/>
        <v>1</v>
      </c>
      <c r="C7">
        <f>IF(_xlfn.XLOOKUP($A7,Helligdage!A:A,Helligdage!A:A,"")="",IF(WEEKDAY($A7)=1,Overblik!B$4,IF(WEEKDAY($A7)=2,Overblik!B$5,IF(WEEKDAY($A7)=3,Overblik!B$6,IF(WEEKDAY($A7)=4,Overblik!B$7,IF(WEEKDAY($A7)=5,Overblik!B$8,0))))),0)</f>
        <v>7</v>
      </c>
      <c r="D7">
        <f>IF(_xlfn.XLOOKUP($A7,Helligdage!B:B,Helligdage!B:B,"")="",IF(WEEKDAY($A7)=1,Overblik!C$4,IF(WEEKDAY($A7)=2,Overblik!C$5,IF(WEEKDAY($A7)=3,Overblik!C$6,IF(WEEKDAY($A7)=4,Overblik!C$7,IF(WEEKDAY($A7)=5,Overblik!C$8,0))))),0)</f>
        <v>0</v>
      </c>
      <c r="E7">
        <f>IF(_xlfn.XLOOKUP($A7,Helligdage!C:C,Helligdage!C:C,"")="",IF(WEEKDAY($A7)=1,Overblik!D$4,IF(WEEKDAY($A7)=2,Overblik!D$5,IF(WEEKDAY($A7)=3,Overblik!D$6,IF(WEEKDAY($A7)=4,Overblik!D$7,IF(WEEKDAY($A7)=5,Overblik!D$8,0))))),0)</f>
        <v>6</v>
      </c>
      <c r="F7">
        <f>IF(_xlfn.XLOOKUP($A7,Helligdage!D:D,Helligdage!D:D,"")="",IF(WEEKDAY($A7)=1,Overblik!E$4,IF(WEEKDAY($A7)=2,Overblik!E$5,IF(WEEKDAY($A7)=3,Overblik!E$6,IF(WEEKDAY($A7)=4,Overblik!E$7,IF(WEEKDAY($A7)=5,Overblik!E$8,0))))),0)</f>
        <v>6</v>
      </c>
    </row>
    <row r="8" spans="1:6" x14ac:dyDescent="0.3">
      <c r="A8" s="3">
        <f t="shared" si="1"/>
        <v>45296</v>
      </c>
      <c r="B8" s="12">
        <f t="shared" si="0"/>
        <v>1</v>
      </c>
      <c r="C8">
        <f>IF(_xlfn.XLOOKUP($A8,Helligdage!A:A,Helligdage!A:A,"")="",IF(WEEKDAY($A8)=1,Overblik!B$4,IF(WEEKDAY($A8)=2,Overblik!B$5,IF(WEEKDAY($A8)=3,Overblik!B$6,IF(WEEKDAY($A8)=4,Overblik!B$7,IF(WEEKDAY($A8)=5,Overblik!B$8,0))))),0)</f>
        <v>0</v>
      </c>
      <c r="D8">
        <f>IF(_xlfn.XLOOKUP($A8,Helligdage!B:B,Helligdage!B:B,"")="",IF(WEEKDAY($A8)=1,Overblik!C$4,IF(WEEKDAY($A8)=2,Overblik!C$5,IF(WEEKDAY($A8)=3,Overblik!C$6,IF(WEEKDAY($A8)=4,Overblik!C$7,IF(WEEKDAY($A8)=5,Overblik!C$8,0))))),0)</f>
        <v>0</v>
      </c>
      <c r="E8">
        <f>IF(_xlfn.XLOOKUP($A8,Helligdage!C:C,Helligdage!C:C,"")="",IF(WEEKDAY($A8)=1,Overblik!D$4,IF(WEEKDAY($A8)=2,Overblik!D$5,IF(WEEKDAY($A8)=3,Overblik!D$6,IF(WEEKDAY($A8)=4,Overblik!D$7,IF(WEEKDAY($A8)=5,Overblik!D$8,0))))),0)</f>
        <v>0</v>
      </c>
      <c r="F8">
        <f>IF(_xlfn.XLOOKUP($A8,Helligdage!D:D,Helligdage!D:D,"")="",IF(WEEKDAY($A8)=1,Overblik!E$4,IF(WEEKDAY($A8)=2,Overblik!E$5,IF(WEEKDAY($A8)=3,Overblik!E$6,IF(WEEKDAY($A8)=4,Overblik!E$7,IF(WEEKDAY($A8)=5,Overblik!E$8,0))))),0)</f>
        <v>0</v>
      </c>
    </row>
    <row r="9" spans="1:6" x14ac:dyDescent="0.3">
      <c r="A9" s="3">
        <f t="shared" si="1"/>
        <v>45297</v>
      </c>
      <c r="B9" s="12">
        <f t="shared" si="0"/>
        <v>1</v>
      </c>
      <c r="C9">
        <f>IF(_xlfn.XLOOKUP($A9,Helligdage!A:A,Helligdage!A:A,"")="",IF(WEEKDAY($A9)=1,Overblik!B$4,IF(WEEKDAY($A9)=2,Overblik!B$5,IF(WEEKDAY($A9)=3,Overblik!B$6,IF(WEEKDAY($A9)=4,Overblik!B$7,IF(WEEKDAY($A9)=5,Overblik!B$8,0))))),0)</f>
        <v>0</v>
      </c>
      <c r="D9">
        <f>IF(_xlfn.XLOOKUP($A9,Helligdage!B:B,Helligdage!B:B,"")="",IF(WEEKDAY($A9)=1,Overblik!C$4,IF(WEEKDAY($A9)=2,Overblik!C$5,IF(WEEKDAY($A9)=3,Overblik!C$6,IF(WEEKDAY($A9)=4,Overblik!C$7,IF(WEEKDAY($A9)=5,Overblik!C$8,0))))),0)</f>
        <v>0</v>
      </c>
      <c r="E9">
        <f>IF(_xlfn.XLOOKUP($A9,Helligdage!C:C,Helligdage!C:C,"")="",IF(WEEKDAY($A9)=1,Overblik!D$4,IF(WEEKDAY($A9)=2,Overblik!D$5,IF(WEEKDAY($A9)=3,Overblik!D$6,IF(WEEKDAY($A9)=4,Overblik!D$7,IF(WEEKDAY($A9)=5,Overblik!D$8,0))))),0)</f>
        <v>0</v>
      </c>
      <c r="F9">
        <f>IF(_xlfn.XLOOKUP($A9,Helligdage!D:D,Helligdage!D:D,"")="",IF(WEEKDAY($A9)=1,Overblik!E$4,IF(WEEKDAY($A9)=2,Overblik!E$5,IF(WEEKDAY($A9)=3,Overblik!E$6,IF(WEEKDAY($A9)=4,Overblik!E$7,IF(WEEKDAY($A9)=5,Overblik!E$8,0))))),0)</f>
        <v>0</v>
      </c>
    </row>
    <row r="10" spans="1:6" x14ac:dyDescent="0.3">
      <c r="A10" s="3">
        <f t="shared" si="1"/>
        <v>45298</v>
      </c>
      <c r="B10" s="12">
        <f t="shared" si="0"/>
        <v>1</v>
      </c>
      <c r="C10">
        <f>IF(_xlfn.XLOOKUP($A10,Helligdage!A:A,Helligdage!A:A,"")="",IF(WEEKDAY($A10)=1,Overblik!B$4,IF(WEEKDAY($A10)=2,Overblik!B$5,IF(WEEKDAY($A10)=3,Overblik!B$6,IF(WEEKDAY($A10)=4,Overblik!B$7,IF(WEEKDAY($A10)=5,Overblik!B$8,0))))),0)</f>
        <v>7.5</v>
      </c>
      <c r="D10">
        <f>IF(_xlfn.XLOOKUP($A10,Helligdage!B:B,Helligdage!B:B,"")="",IF(WEEKDAY($A10)=1,Overblik!C$4,IF(WEEKDAY($A10)=2,Overblik!C$5,IF(WEEKDAY($A10)=3,Overblik!C$6,IF(WEEKDAY($A10)=4,Overblik!C$7,IF(WEEKDAY($A10)=5,Overblik!C$8,0))))),0)</f>
        <v>6.25</v>
      </c>
      <c r="E10">
        <f>IF(_xlfn.XLOOKUP($A10,Helligdage!C:C,Helligdage!C:C,"")="",IF(WEEKDAY($A10)=1,Overblik!D$4,IF(WEEKDAY($A10)=2,Overblik!D$5,IF(WEEKDAY($A10)=3,Overblik!D$6,IF(WEEKDAY($A10)=4,Overblik!D$7,IF(WEEKDAY($A10)=5,Overblik!D$8,0))))),0)</f>
        <v>6</v>
      </c>
      <c r="F10">
        <f>IF(_xlfn.XLOOKUP($A10,Helligdage!D:D,Helligdage!D:D,"")="",IF(WEEKDAY($A10)=1,Overblik!E$4,IF(WEEKDAY($A10)=2,Overblik!E$5,IF(WEEKDAY($A10)=3,Overblik!E$6,IF(WEEKDAY($A10)=4,Overblik!E$7,IF(WEEKDAY($A10)=5,Overblik!E$8,0))))),0)</f>
        <v>7</v>
      </c>
    </row>
    <row r="11" spans="1:6" x14ac:dyDescent="0.3">
      <c r="A11" s="3">
        <f t="shared" si="1"/>
        <v>45299</v>
      </c>
      <c r="B11" s="12">
        <f t="shared" si="0"/>
        <v>1</v>
      </c>
      <c r="C11">
        <f>IF(_xlfn.XLOOKUP($A11,Helligdage!A:A,Helligdage!A:A,"")="",IF(WEEKDAY($A11)=1,Overblik!B$4,IF(WEEKDAY($A11)=2,Overblik!B$5,IF(WEEKDAY($A11)=3,Overblik!B$6,IF(WEEKDAY($A11)=4,Overblik!B$7,IF(WEEKDAY($A11)=5,Overblik!B$8,0))))),0)</f>
        <v>7.5</v>
      </c>
      <c r="D11">
        <f>IF(_xlfn.XLOOKUP($A11,Helligdage!B:B,Helligdage!B:B,"")="",IF(WEEKDAY($A11)=1,Overblik!C$4,IF(WEEKDAY($A11)=2,Overblik!C$5,IF(WEEKDAY($A11)=3,Overblik!C$6,IF(WEEKDAY($A11)=4,Overblik!C$7,IF(WEEKDAY($A11)=5,Overblik!C$8,0))))),0)</f>
        <v>6.25</v>
      </c>
      <c r="E11">
        <f>IF(_xlfn.XLOOKUP($A11,Helligdage!C:C,Helligdage!C:C,"")="",IF(WEEKDAY($A11)=1,Overblik!D$4,IF(WEEKDAY($A11)=2,Overblik!D$5,IF(WEEKDAY($A11)=3,Overblik!D$6,IF(WEEKDAY($A11)=4,Overblik!D$7,IF(WEEKDAY($A11)=5,Overblik!D$8,0))))),0)</f>
        <v>6</v>
      </c>
      <c r="F11">
        <f>IF(_xlfn.XLOOKUP($A11,Helligdage!D:D,Helligdage!D:D,"")="",IF(WEEKDAY($A11)=1,Overblik!E$4,IF(WEEKDAY($A11)=2,Overblik!E$5,IF(WEEKDAY($A11)=3,Overblik!E$6,IF(WEEKDAY($A11)=4,Overblik!E$7,IF(WEEKDAY($A11)=5,Overblik!E$8,0))))),0)</f>
        <v>7</v>
      </c>
    </row>
    <row r="12" spans="1:6" x14ac:dyDescent="0.3">
      <c r="A12" s="3">
        <f t="shared" si="1"/>
        <v>45300</v>
      </c>
      <c r="B12" s="12">
        <f t="shared" si="0"/>
        <v>1</v>
      </c>
      <c r="C12">
        <f>IF(_xlfn.XLOOKUP($A12,Helligdage!A:A,Helligdage!A:A,"")="",IF(WEEKDAY($A12)=1,Overblik!B$4,IF(WEEKDAY($A12)=2,Overblik!B$5,IF(WEEKDAY($A12)=3,Overblik!B$6,IF(WEEKDAY($A12)=4,Overblik!B$7,IF(WEEKDAY($A12)=5,Overblik!B$8,0))))),0)</f>
        <v>7.5</v>
      </c>
      <c r="D12">
        <f>IF(_xlfn.XLOOKUP($A12,Helligdage!B:B,Helligdage!B:B,"")="",IF(WEEKDAY($A12)=1,Overblik!C$4,IF(WEEKDAY($A12)=2,Overblik!C$5,IF(WEEKDAY($A12)=3,Overblik!C$6,IF(WEEKDAY($A12)=4,Overblik!C$7,IF(WEEKDAY($A12)=5,Overblik!C$8,0))))),0)</f>
        <v>6.25</v>
      </c>
      <c r="E12">
        <f>IF(_xlfn.XLOOKUP($A12,Helligdage!C:C,Helligdage!C:C,"")="",IF(WEEKDAY($A12)=1,Overblik!D$4,IF(WEEKDAY($A12)=2,Overblik!D$5,IF(WEEKDAY($A12)=3,Overblik!D$6,IF(WEEKDAY($A12)=4,Overblik!D$7,IF(WEEKDAY($A12)=5,Overblik!D$8,0))))),0)</f>
        <v>6</v>
      </c>
      <c r="F12">
        <f>IF(_xlfn.XLOOKUP($A12,Helligdage!D:D,Helligdage!D:D,"")="",IF(WEEKDAY($A12)=1,Overblik!E$4,IF(WEEKDAY($A12)=2,Overblik!E$5,IF(WEEKDAY($A12)=3,Overblik!E$6,IF(WEEKDAY($A12)=4,Overblik!E$7,IF(WEEKDAY($A12)=5,Overblik!E$8,0))))),0)</f>
        <v>7</v>
      </c>
    </row>
    <row r="13" spans="1:6" x14ac:dyDescent="0.3">
      <c r="A13" s="3">
        <f t="shared" si="1"/>
        <v>45301</v>
      </c>
      <c r="B13" s="12">
        <f t="shared" si="0"/>
        <v>1</v>
      </c>
      <c r="C13">
        <f>IF(_xlfn.XLOOKUP($A13,Helligdage!A:A,Helligdage!A:A,"")="",IF(WEEKDAY($A13)=1,Overblik!B$4,IF(WEEKDAY($A13)=2,Overblik!B$5,IF(WEEKDAY($A13)=3,Overblik!B$6,IF(WEEKDAY($A13)=4,Overblik!B$7,IF(WEEKDAY($A13)=5,Overblik!B$8,0))))),0)</f>
        <v>7.5</v>
      </c>
      <c r="D13">
        <f>IF(_xlfn.XLOOKUP($A13,Helligdage!B:B,Helligdage!B:B,"")="",IF(WEEKDAY($A13)=1,Overblik!C$4,IF(WEEKDAY($A13)=2,Overblik!C$5,IF(WEEKDAY($A13)=3,Overblik!C$6,IF(WEEKDAY($A13)=4,Overblik!C$7,IF(WEEKDAY($A13)=5,Overblik!C$8,0))))),0)</f>
        <v>6.25</v>
      </c>
      <c r="E13">
        <f>IF(_xlfn.XLOOKUP($A13,Helligdage!C:C,Helligdage!C:C,"")="",IF(WEEKDAY($A13)=1,Overblik!D$4,IF(WEEKDAY($A13)=2,Overblik!D$5,IF(WEEKDAY($A13)=3,Overblik!D$6,IF(WEEKDAY($A13)=4,Overblik!D$7,IF(WEEKDAY($A13)=5,Overblik!D$8,0))))),0)</f>
        <v>6</v>
      </c>
      <c r="F13">
        <f>IF(_xlfn.XLOOKUP($A13,Helligdage!D:D,Helligdage!D:D,"")="",IF(WEEKDAY($A13)=1,Overblik!E$4,IF(WEEKDAY($A13)=2,Overblik!E$5,IF(WEEKDAY($A13)=3,Overblik!E$6,IF(WEEKDAY($A13)=4,Overblik!E$7,IF(WEEKDAY($A13)=5,Overblik!E$8,0))))),0)</f>
        <v>7</v>
      </c>
    </row>
    <row r="14" spans="1:6" x14ac:dyDescent="0.3">
      <c r="A14" s="3">
        <f t="shared" si="1"/>
        <v>45302</v>
      </c>
      <c r="B14" s="12">
        <f t="shared" si="0"/>
        <v>1</v>
      </c>
      <c r="C14">
        <f>IF(_xlfn.XLOOKUP($A14,Helligdage!A:A,Helligdage!A:A,"")="",IF(WEEKDAY($A14)=1,Overblik!B$4,IF(WEEKDAY($A14)=2,Overblik!B$5,IF(WEEKDAY($A14)=3,Overblik!B$6,IF(WEEKDAY($A14)=4,Overblik!B$7,IF(WEEKDAY($A14)=5,Overblik!B$8,0))))),0)</f>
        <v>7</v>
      </c>
      <c r="D14">
        <f>IF(_xlfn.XLOOKUP($A14,Helligdage!B:B,Helligdage!B:B,"")="",IF(WEEKDAY($A14)=1,Overblik!C$4,IF(WEEKDAY($A14)=2,Overblik!C$5,IF(WEEKDAY($A14)=3,Overblik!C$6,IF(WEEKDAY($A14)=4,Overblik!C$7,IF(WEEKDAY($A14)=5,Overblik!C$8,0))))),0)</f>
        <v>0</v>
      </c>
      <c r="E14">
        <f>IF(_xlfn.XLOOKUP($A14,Helligdage!C:C,Helligdage!C:C,"")="",IF(WEEKDAY($A14)=1,Overblik!D$4,IF(WEEKDAY($A14)=2,Overblik!D$5,IF(WEEKDAY($A14)=3,Overblik!D$6,IF(WEEKDAY($A14)=4,Overblik!D$7,IF(WEEKDAY($A14)=5,Overblik!D$8,0))))),0)</f>
        <v>6</v>
      </c>
      <c r="F14">
        <f>IF(_xlfn.XLOOKUP($A14,Helligdage!D:D,Helligdage!D:D,"")="",IF(WEEKDAY($A14)=1,Overblik!E$4,IF(WEEKDAY($A14)=2,Overblik!E$5,IF(WEEKDAY($A14)=3,Overblik!E$6,IF(WEEKDAY($A14)=4,Overblik!E$7,IF(WEEKDAY($A14)=5,Overblik!E$8,0))))),0)</f>
        <v>6</v>
      </c>
    </row>
    <row r="15" spans="1:6" x14ac:dyDescent="0.3">
      <c r="A15" s="3">
        <f t="shared" si="1"/>
        <v>45303</v>
      </c>
      <c r="B15" s="12">
        <f t="shared" si="0"/>
        <v>1</v>
      </c>
      <c r="C15">
        <f>IF(_xlfn.XLOOKUP($A15,Helligdage!A:A,Helligdage!A:A,"")="",IF(WEEKDAY($A15)=1,Overblik!B$4,IF(WEEKDAY($A15)=2,Overblik!B$5,IF(WEEKDAY($A15)=3,Overblik!B$6,IF(WEEKDAY($A15)=4,Overblik!B$7,IF(WEEKDAY($A15)=5,Overblik!B$8,0))))),0)</f>
        <v>0</v>
      </c>
      <c r="D15">
        <f>IF(_xlfn.XLOOKUP($A15,Helligdage!B:B,Helligdage!B:B,"")="",IF(WEEKDAY($A15)=1,Overblik!C$4,IF(WEEKDAY($A15)=2,Overblik!C$5,IF(WEEKDAY($A15)=3,Overblik!C$6,IF(WEEKDAY($A15)=4,Overblik!C$7,IF(WEEKDAY($A15)=5,Overblik!C$8,0))))),0)</f>
        <v>0</v>
      </c>
      <c r="E15">
        <f>IF(_xlfn.XLOOKUP($A15,Helligdage!C:C,Helligdage!C:C,"")="",IF(WEEKDAY($A15)=1,Overblik!D$4,IF(WEEKDAY($A15)=2,Overblik!D$5,IF(WEEKDAY($A15)=3,Overblik!D$6,IF(WEEKDAY($A15)=4,Overblik!D$7,IF(WEEKDAY($A15)=5,Overblik!D$8,0))))),0)</f>
        <v>0</v>
      </c>
      <c r="F15">
        <f>IF(_xlfn.XLOOKUP($A15,Helligdage!D:D,Helligdage!D:D,"")="",IF(WEEKDAY($A15)=1,Overblik!E$4,IF(WEEKDAY($A15)=2,Overblik!E$5,IF(WEEKDAY($A15)=3,Overblik!E$6,IF(WEEKDAY($A15)=4,Overblik!E$7,IF(WEEKDAY($A15)=5,Overblik!E$8,0))))),0)</f>
        <v>0</v>
      </c>
    </row>
    <row r="16" spans="1:6" x14ac:dyDescent="0.3">
      <c r="A16" s="3">
        <f t="shared" si="1"/>
        <v>45304</v>
      </c>
      <c r="B16" s="12">
        <f t="shared" si="0"/>
        <v>1</v>
      </c>
      <c r="C16">
        <f>IF(_xlfn.XLOOKUP($A16,Helligdage!A:A,Helligdage!A:A,"")="",IF(WEEKDAY($A16)=1,Overblik!B$4,IF(WEEKDAY($A16)=2,Overblik!B$5,IF(WEEKDAY($A16)=3,Overblik!B$6,IF(WEEKDAY($A16)=4,Overblik!B$7,IF(WEEKDAY($A16)=5,Overblik!B$8,0))))),0)</f>
        <v>0</v>
      </c>
      <c r="D16">
        <f>IF(_xlfn.XLOOKUP($A16,Helligdage!B:B,Helligdage!B:B,"")="",IF(WEEKDAY($A16)=1,Overblik!C$4,IF(WEEKDAY($A16)=2,Overblik!C$5,IF(WEEKDAY($A16)=3,Overblik!C$6,IF(WEEKDAY($A16)=4,Overblik!C$7,IF(WEEKDAY($A16)=5,Overblik!C$8,0))))),0)</f>
        <v>0</v>
      </c>
      <c r="E16">
        <f>IF(_xlfn.XLOOKUP($A16,Helligdage!C:C,Helligdage!C:C,"")="",IF(WEEKDAY($A16)=1,Overblik!D$4,IF(WEEKDAY($A16)=2,Overblik!D$5,IF(WEEKDAY($A16)=3,Overblik!D$6,IF(WEEKDAY($A16)=4,Overblik!D$7,IF(WEEKDAY($A16)=5,Overblik!D$8,0))))),0)</f>
        <v>0</v>
      </c>
      <c r="F16">
        <f>IF(_xlfn.XLOOKUP($A16,Helligdage!D:D,Helligdage!D:D,"")="",IF(WEEKDAY($A16)=1,Overblik!E$4,IF(WEEKDAY($A16)=2,Overblik!E$5,IF(WEEKDAY($A16)=3,Overblik!E$6,IF(WEEKDAY($A16)=4,Overblik!E$7,IF(WEEKDAY($A16)=5,Overblik!E$8,0))))),0)</f>
        <v>0</v>
      </c>
    </row>
    <row r="17" spans="1:6" x14ac:dyDescent="0.3">
      <c r="A17" s="3">
        <f t="shared" si="1"/>
        <v>45305</v>
      </c>
      <c r="B17" s="12">
        <f t="shared" si="0"/>
        <v>1</v>
      </c>
      <c r="C17">
        <f>IF(_xlfn.XLOOKUP($A17,Helligdage!A:A,Helligdage!A:A,"")="",IF(WEEKDAY($A17)=1,Overblik!B$4,IF(WEEKDAY($A17)=2,Overblik!B$5,IF(WEEKDAY($A17)=3,Overblik!B$6,IF(WEEKDAY($A17)=4,Overblik!B$7,IF(WEEKDAY($A17)=5,Overblik!B$8,0))))),0)</f>
        <v>7.5</v>
      </c>
      <c r="D17">
        <f>IF(_xlfn.XLOOKUP($A17,Helligdage!B:B,Helligdage!B:B,"")="",IF(WEEKDAY($A17)=1,Overblik!C$4,IF(WEEKDAY($A17)=2,Overblik!C$5,IF(WEEKDAY($A17)=3,Overblik!C$6,IF(WEEKDAY($A17)=4,Overblik!C$7,IF(WEEKDAY($A17)=5,Overblik!C$8,0))))),0)</f>
        <v>6.25</v>
      </c>
      <c r="E17">
        <f>IF(_xlfn.XLOOKUP($A17,Helligdage!C:C,Helligdage!C:C,"")="",IF(WEEKDAY($A17)=1,Overblik!D$4,IF(WEEKDAY($A17)=2,Overblik!D$5,IF(WEEKDAY($A17)=3,Overblik!D$6,IF(WEEKDAY($A17)=4,Overblik!D$7,IF(WEEKDAY($A17)=5,Overblik!D$8,0))))),0)</f>
        <v>6</v>
      </c>
      <c r="F17">
        <f>IF(_xlfn.XLOOKUP($A17,Helligdage!D:D,Helligdage!D:D,"")="",IF(WEEKDAY($A17)=1,Overblik!E$4,IF(WEEKDAY($A17)=2,Overblik!E$5,IF(WEEKDAY($A17)=3,Overblik!E$6,IF(WEEKDAY($A17)=4,Overblik!E$7,IF(WEEKDAY($A17)=5,Overblik!E$8,0))))),0)</f>
        <v>7</v>
      </c>
    </row>
    <row r="18" spans="1:6" x14ac:dyDescent="0.3">
      <c r="A18" s="3">
        <f t="shared" si="1"/>
        <v>45306</v>
      </c>
      <c r="B18" s="12">
        <f t="shared" si="0"/>
        <v>1</v>
      </c>
      <c r="C18">
        <f>IF(_xlfn.XLOOKUP($A18,Helligdage!A:A,Helligdage!A:A,"")="",IF(WEEKDAY($A18)=1,Overblik!B$4,IF(WEEKDAY($A18)=2,Overblik!B$5,IF(WEEKDAY($A18)=3,Overblik!B$6,IF(WEEKDAY($A18)=4,Overblik!B$7,IF(WEEKDAY($A18)=5,Overblik!B$8,0))))),0)</f>
        <v>7.5</v>
      </c>
      <c r="D18">
        <f>IF(_xlfn.XLOOKUP($A18,Helligdage!B:B,Helligdage!B:B,"")="",IF(WEEKDAY($A18)=1,Overblik!C$4,IF(WEEKDAY($A18)=2,Overblik!C$5,IF(WEEKDAY($A18)=3,Overblik!C$6,IF(WEEKDAY($A18)=4,Overblik!C$7,IF(WEEKDAY($A18)=5,Overblik!C$8,0))))),0)</f>
        <v>6.25</v>
      </c>
      <c r="E18">
        <f>IF(_xlfn.XLOOKUP($A18,Helligdage!C:C,Helligdage!C:C,"")="",IF(WEEKDAY($A18)=1,Overblik!D$4,IF(WEEKDAY($A18)=2,Overblik!D$5,IF(WEEKDAY($A18)=3,Overblik!D$6,IF(WEEKDAY($A18)=4,Overblik!D$7,IF(WEEKDAY($A18)=5,Overblik!D$8,0))))),0)</f>
        <v>6</v>
      </c>
      <c r="F18">
        <f>IF(_xlfn.XLOOKUP($A18,Helligdage!D:D,Helligdage!D:D,"")="",IF(WEEKDAY($A18)=1,Overblik!E$4,IF(WEEKDAY($A18)=2,Overblik!E$5,IF(WEEKDAY($A18)=3,Overblik!E$6,IF(WEEKDAY($A18)=4,Overblik!E$7,IF(WEEKDAY($A18)=5,Overblik!E$8,0))))),0)</f>
        <v>7</v>
      </c>
    </row>
    <row r="19" spans="1:6" x14ac:dyDescent="0.3">
      <c r="A19" s="3">
        <f t="shared" si="1"/>
        <v>45307</v>
      </c>
      <c r="B19" s="12">
        <f t="shared" si="0"/>
        <v>1</v>
      </c>
      <c r="C19">
        <f>IF(_xlfn.XLOOKUP($A19,Helligdage!A:A,Helligdage!A:A,"")="",IF(WEEKDAY($A19)=1,Overblik!B$4,IF(WEEKDAY($A19)=2,Overblik!B$5,IF(WEEKDAY($A19)=3,Overblik!B$6,IF(WEEKDAY($A19)=4,Overblik!B$7,IF(WEEKDAY($A19)=5,Overblik!B$8,0))))),0)</f>
        <v>7.5</v>
      </c>
      <c r="D19">
        <f>IF(_xlfn.XLOOKUP($A19,Helligdage!B:B,Helligdage!B:B,"")="",IF(WEEKDAY($A19)=1,Overblik!C$4,IF(WEEKDAY($A19)=2,Overblik!C$5,IF(WEEKDAY($A19)=3,Overblik!C$6,IF(WEEKDAY($A19)=4,Overblik!C$7,IF(WEEKDAY($A19)=5,Overblik!C$8,0))))),0)</f>
        <v>6.25</v>
      </c>
      <c r="E19">
        <f>IF(_xlfn.XLOOKUP($A19,Helligdage!C:C,Helligdage!C:C,"")="",IF(WEEKDAY($A19)=1,Overblik!D$4,IF(WEEKDAY($A19)=2,Overblik!D$5,IF(WEEKDAY($A19)=3,Overblik!D$6,IF(WEEKDAY($A19)=4,Overblik!D$7,IF(WEEKDAY($A19)=5,Overblik!D$8,0))))),0)</f>
        <v>6</v>
      </c>
      <c r="F19">
        <f>IF(_xlfn.XLOOKUP($A19,Helligdage!D:D,Helligdage!D:D,"")="",IF(WEEKDAY($A19)=1,Overblik!E$4,IF(WEEKDAY($A19)=2,Overblik!E$5,IF(WEEKDAY($A19)=3,Overblik!E$6,IF(WEEKDAY($A19)=4,Overblik!E$7,IF(WEEKDAY($A19)=5,Overblik!E$8,0))))),0)</f>
        <v>7</v>
      </c>
    </row>
    <row r="20" spans="1:6" x14ac:dyDescent="0.3">
      <c r="A20" s="3">
        <f t="shared" si="1"/>
        <v>45308</v>
      </c>
      <c r="B20" s="12">
        <f t="shared" si="0"/>
        <v>1</v>
      </c>
      <c r="C20">
        <f>IF(_xlfn.XLOOKUP($A20,Helligdage!A:A,Helligdage!A:A,"")="",IF(WEEKDAY($A20)=1,Overblik!B$4,IF(WEEKDAY($A20)=2,Overblik!B$5,IF(WEEKDAY($A20)=3,Overblik!B$6,IF(WEEKDAY($A20)=4,Overblik!B$7,IF(WEEKDAY($A20)=5,Overblik!B$8,0))))),0)</f>
        <v>7.5</v>
      </c>
      <c r="D20">
        <f>IF(_xlfn.XLOOKUP($A20,Helligdage!B:B,Helligdage!B:B,"")="",IF(WEEKDAY($A20)=1,Overblik!C$4,IF(WEEKDAY($A20)=2,Overblik!C$5,IF(WEEKDAY($A20)=3,Overblik!C$6,IF(WEEKDAY($A20)=4,Overblik!C$7,IF(WEEKDAY($A20)=5,Overblik!C$8,0))))),0)</f>
        <v>6.25</v>
      </c>
      <c r="E20">
        <f>IF(_xlfn.XLOOKUP($A20,Helligdage!C:C,Helligdage!C:C,"")="",IF(WEEKDAY($A20)=1,Overblik!D$4,IF(WEEKDAY($A20)=2,Overblik!D$5,IF(WEEKDAY($A20)=3,Overblik!D$6,IF(WEEKDAY($A20)=4,Overblik!D$7,IF(WEEKDAY($A20)=5,Overblik!D$8,0))))),0)</f>
        <v>6</v>
      </c>
      <c r="F20">
        <f>IF(_xlfn.XLOOKUP($A20,Helligdage!D:D,Helligdage!D:D,"")="",IF(WEEKDAY($A20)=1,Overblik!E$4,IF(WEEKDAY($A20)=2,Overblik!E$5,IF(WEEKDAY($A20)=3,Overblik!E$6,IF(WEEKDAY($A20)=4,Overblik!E$7,IF(WEEKDAY($A20)=5,Overblik!E$8,0))))),0)</f>
        <v>7</v>
      </c>
    </row>
    <row r="21" spans="1:6" x14ac:dyDescent="0.3">
      <c r="A21" s="3">
        <f t="shared" si="1"/>
        <v>45309</v>
      </c>
      <c r="B21" s="12">
        <f t="shared" si="0"/>
        <v>1</v>
      </c>
      <c r="C21">
        <f>IF(_xlfn.XLOOKUP($A21,Helligdage!A:A,Helligdage!A:A,"")="",IF(WEEKDAY($A21)=1,Overblik!B$4,IF(WEEKDAY($A21)=2,Overblik!B$5,IF(WEEKDAY($A21)=3,Overblik!B$6,IF(WEEKDAY($A21)=4,Overblik!B$7,IF(WEEKDAY($A21)=5,Overblik!B$8,0))))),0)</f>
        <v>7</v>
      </c>
      <c r="D21">
        <f>IF(_xlfn.XLOOKUP($A21,Helligdage!B:B,Helligdage!B:B,"")="",IF(WEEKDAY($A21)=1,Overblik!C$4,IF(WEEKDAY($A21)=2,Overblik!C$5,IF(WEEKDAY($A21)=3,Overblik!C$6,IF(WEEKDAY($A21)=4,Overblik!C$7,IF(WEEKDAY($A21)=5,Overblik!C$8,0))))),0)</f>
        <v>0</v>
      </c>
      <c r="E21">
        <f>IF(_xlfn.XLOOKUP($A21,Helligdage!C:C,Helligdage!C:C,"")="",IF(WEEKDAY($A21)=1,Overblik!D$4,IF(WEEKDAY($A21)=2,Overblik!D$5,IF(WEEKDAY($A21)=3,Overblik!D$6,IF(WEEKDAY($A21)=4,Overblik!D$7,IF(WEEKDAY($A21)=5,Overblik!D$8,0))))),0)</f>
        <v>6</v>
      </c>
      <c r="F21">
        <f>IF(_xlfn.XLOOKUP($A21,Helligdage!D:D,Helligdage!D:D,"")="",IF(WEEKDAY($A21)=1,Overblik!E$4,IF(WEEKDAY($A21)=2,Overblik!E$5,IF(WEEKDAY($A21)=3,Overblik!E$6,IF(WEEKDAY($A21)=4,Overblik!E$7,IF(WEEKDAY($A21)=5,Overblik!E$8,0))))),0)</f>
        <v>6</v>
      </c>
    </row>
    <row r="22" spans="1:6" x14ac:dyDescent="0.3">
      <c r="A22" s="3">
        <f t="shared" si="1"/>
        <v>45310</v>
      </c>
      <c r="B22" s="12">
        <f t="shared" si="0"/>
        <v>1</v>
      </c>
      <c r="C22">
        <f>IF(_xlfn.XLOOKUP($A22,Helligdage!A:A,Helligdage!A:A,"")="",IF(WEEKDAY($A22)=1,Overblik!B$4,IF(WEEKDAY($A22)=2,Overblik!B$5,IF(WEEKDAY($A22)=3,Overblik!B$6,IF(WEEKDAY($A22)=4,Overblik!B$7,IF(WEEKDAY($A22)=5,Overblik!B$8,0))))),0)</f>
        <v>0</v>
      </c>
      <c r="D22">
        <f>IF(_xlfn.XLOOKUP($A22,Helligdage!B:B,Helligdage!B:B,"")="",IF(WEEKDAY($A22)=1,Overblik!C$4,IF(WEEKDAY($A22)=2,Overblik!C$5,IF(WEEKDAY($A22)=3,Overblik!C$6,IF(WEEKDAY($A22)=4,Overblik!C$7,IF(WEEKDAY($A22)=5,Overblik!C$8,0))))),0)</f>
        <v>0</v>
      </c>
      <c r="E22">
        <f>IF(_xlfn.XLOOKUP($A22,Helligdage!C:C,Helligdage!C:C,"")="",IF(WEEKDAY($A22)=1,Overblik!D$4,IF(WEEKDAY($A22)=2,Overblik!D$5,IF(WEEKDAY($A22)=3,Overblik!D$6,IF(WEEKDAY($A22)=4,Overblik!D$7,IF(WEEKDAY($A22)=5,Overblik!D$8,0))))),0)</f>
        <v>0</v>
      </c>
      <c r="F22">
        <f>IF(_xlfn.XLOOKUP($A22,Helligdage!D:D,Helligdage!D:D,"")="",IF(WEEKDAY($A22)=1,Overblik!E$4,IF(WEEKDAY($A22)=2,Overblik!E$5,IF(WEEKDAY($A22)=3,Overblik!E$6,IF(WEEKDAY($A22)=4,Overblik!E$7,IF(WEEKDAY($A22)=5,Overblik!E$8,0))))),0)</f>
        <v>0</v>
      </c>
    </row>
    <row r="23" spans="1:6" x14ac:dyDescent="0.3">
      <c r="A23" s="3">
        <f t="shared" si="1"/>
        <v>45311</v>
      </c>
      <c r="B23" s="12">
        <f t="shared" si="0"/>
        <v>1</v>
      </c>
      <c r="C23">
        <f>IF(_xlfn.XLOOKUP($A23,Helligdage!A:A,Helligdage!A:A,"")="",IF(WEEKDAY($A23)=1,Overblik!B$4,IF(WEEKDAY($A23)=2,Overblik!B$5,IF(WEEKDAY($A23)=3,Overblik!B$6,IF(WEEKDAY($A23)=4,Overblik!B$7,IF(WEEKDAY($A23)=5,Overblik!B$8,0))))),0)</f>
        <v>0</v>
      </c>
      <c r="D23">
        <f>IF(_xlfn.XLOOKUP($A23,Helligdage!B:B,Helligdage!B:B,"")="",IF(WEEKDAY($A23)=1,Overblik!C$4,IF(WEEKDAY($A23)=2,Overblik!C$5,IF(WEEKDAY($A23)=3,Overblik!C$6,IF(WEEKDAY($A23)=4,Overblik!C$7,IF(WEEKDAY($A23)=5,Overblik!C$8,0))))),0)</f>
        <v>0</v>
      </c>
      <c r="E23">
        <f>IF(_xlfn.XLOOKUP($A23,Helligdage!C:C,Helligdage!C:C,"")="",IF(WEEKDAY($A23)=1,Overblik!D$4,IF(WEEKDAY($A23)=2,Overblik!D$5,IF(WEEKDAY($A23)=3,Overblik!D$6,IF(WEEKDAY($A23)=4,Overblik!D$7,IF(WEEKDAY($A23)=5,Overblik!D$8,0))))),0)</f>
        <v>0</v>
      </c>
      <c r="F23">
        <f>IF(_xlfn.XLOOKUP($A23,Helligdage!D:D,Helligdage!D:D,"")="",IF(WEEKDAY($A23)=1,Overblik!E$4,IF(WEEKDAY($A23)=2,Overblik!E$5,IF(WEEKDAY($A23)=3,Overblik!E$6,IF(WEEKDAY($A23)=4,Overblik!E$7,IF(WEEKDAY($A23)=5,Overblik!E$8,0))))),0)</f>
        <v>0</v>
      </c>
    </row>
    <row r="24" spans="1:6" x14ac:dyDescent="0.3">
      <c r="A24" s="3">
        <f t="shared" si="1"/>
        <v>45312</v>
      </c>
      <c r="B24" s="12">
        <f t="shared" si="0"/>
        <v>1</v>
      </c>
      <c r="C24">
        <f>IF(_xlfn.XLOOKUP($A24,Helligdage!A:A,Helligdage!A:A,"")="",IF(WEEKDAY($A24)=1,Overblik!B$4,IF(WEEKDAY($A24)=2,Overblik!B$5,IF(WEEKDAY($A24)=3,Overblik!B$6,IF(WEEKDAY($A24)=4,Overblik!B$7,IF(WEEKDAY($A24)=5,Overblik!B$8,0))))),0)</f>
        <v>7.5</v>
      </c>
      <c r="D24">
        <f>IF(_xlfn.XLOOKUP($A24,Helligdage!B:B,Helligdage!B:B,"")="",IF(WEEKDAY($A24)=1,Overblik!C$4,IF(WEEKDAY($A24)=2,Overblik!C$5,IF(WEEKDAY($A24)=3,Overblik!C$6,IF(WEEKDAY($A24)=4,Overblik!C$7,IF(WEEKDAY($A24)=5,Overblik!C$8,0))))),0)</f>
        <v>6.25</v>
      </c>
      <c r="E24">
        <f>IF(_xlfn.XLOOKUP($A24,Helligdage!C:C,Helligdage!C:C,"")="",IF(WEEKDAY($A24)=1,Overblik!D$4,IF(WEEKDAY($A24)=2,Overblik!D$5,IF(WEEKDAY($A24)=3,Overblik!D$6,IF(WEEKDAY($A24)=4,Overblik!D$7,IF(WEEKDAY($A24)=5,Overblik!D$8,0))))),0)</f>
        <v>6</v>
      </c>
      <c r="F24">
        <f>IF(_xlfn.XLOOKUP($A24,Helligdage!D:D,Helligdage!D:D,"")="",IF(WEEKDAY($A24)=1,Overblik!E$4,IF(WEEKDAY($A24)=2,Overblik!E$5,IF(WEEKDAY($A24)=3,Overblik!E$6,IF(WEEKDAY($A24)=4,Overblik!E$7,IF(WEEKDAY($A24)=5,Overblik!E$8,0))))),0)</f>
        <v>7</v>
      </c>
    </row>
    <row r="25" spans="1:6" x14ac:dyDescent="0.3">
      <c r="A25" s="3">
        <f t="shared" si="1"/>
        <v>45313</v>
      </c>
      <c r="B25" s="12">
        <f t="shared" si="0"/>
        <v>1</v>
      </c>
      <c r="C25">
        <f>IF(_xlfn.XLOOKUP($A25,Helligdage!A:A,Helligdage!A:A,"")="",IF(WEEKDAY($A25)=1,Overblik!B$4,IF(WEEKDAY($A25)=2,Overblik!B$5,IF(WEEKDAY($A25)=3,Overblik!B$6,IF(WEEKDAY($A25)=4,Overblik!B$7,IF(WEEKDAY($A25)=5,Overblik!B$8,0))))),0)</f>
        <v>7.5</v>
      </c>
      <c r="D25">
        <f>IF(_xlfn.XLOOKUP($A25,Helligdage!B:B,Helligdage!B:B,"")="",IF(WEEKDAY($A25)=1,Overblik!C$4,IF(WEEKDAY($A25)=2,Overblik!C$5,IF(WEEKDAY($A25)=3,Overblik!C$6,IF(WEEKDAY($A25)=4,Overblik!C$7,IF(WEEKDAY($A25)=5,Overblik!C$8,0))))),0)</f>
        <v>6.25</v>
      </c>
      <c r="E25">
        <f>IF(_xlfn.XLOOKUP($A25,Helligdage!C:C,Helligdage!C:C,"")="",IF(WEEKDAY($A25)=1,Overblik!D$4,IF(WEEKDAY($A25)=2,Overblik!D$5,IF(WEEKDAY($A25)=3,Overblik!D$6,IF(WEEKDAY($A25)=4,Overblik!D$7,IF(WEEKDAY($A25)=5,Overblik!D$8,0))))),0)</f>
        <v>6</v>
      </c>
      <c r="F25">
        <f>IF(_xlfn.XLOOKUP($A25,Helligdage!D:D,Helligdage!D:D,"")="",IF(WEEKDAY($A25)=1,Overblik!E$4,IF(WEEKDAY($A25)=2,Overblik!E$5,IF(WEEKDAY($A25)=3,Overblik!E$6,IF(WEEKDAY($A25)=4,Overblik!E$7,IF(WEEKDAY($A25)=5,Overblik!E$8,0))))),0)</f>
        <v>7</v>
      </c>
    </row>
    <row r="26" spans="1:6" x14ac:dyDescent="0.3">
      <c r="A26" s="3">
        <f t="shared" si="1"/>
        <v>45314</v>
      </c>
      <c r="B26" s="12">
        <f t="shared" si="0"/>
        <v>1</v>
      </c>
      <c r="C26">
        <f>IF(_xlfn.XLOOKUP($A26,Helligdage!A:A,Helligdage!A:A,"")="",IF(WEEKDAY($A26)=1,Overblik!B$4,IF(WEEKDAY($A26)=2,Overblik!B$5,IF(WEEKDAY($A26)=3,Overblik!B$6,IF(WEEKDAY($A26)=4,Overblik!B$7,IF(WEEKDAY($A26)=5,Overblik!B$8,0))))),0)</f>
        <v>7.5</v>
      </c>
      <c r="D26">
        <f>IF(_xlfn.XLOOKUP($A26,Helligdage!B:B,Helligdage!B:B,"")="",IF(WEEKDAY($A26)=1,Overblik!C$4,IF(WEEKDAY($A26)=2,Overblik!C$5,IF(WEEKDAY($A26)=3,Overblik!C$6,IF(WEEKDAY($A26)=4,Overblik!C$7,IF(WEEKDAY($A26)=5,Overblik!C$8,0))))),0)</f>
        <v>6.25</v>
      </c>
      <c r="E26">
        <f>IF(_xlfn.XLOOKUP($A26,Helligdage!C:C,Helligdage!C:C,"")="",IF(WEEKDAY($A26)=1,Overblik!D$4,IF(WEEKDAY($A26)=2,Overblik!D$5,IF(WEEKDAY($A26)=3,Overblik!D$6,IF(WEEKDAY($A26)=4,Overblik!D$7,IF(WEEKDAY($A26)=5,Overblik!D$8,0))))),0)</f>
        <v>6</v>
      </c>
      <c r="F26">
        <f>IF(_xlfn.XLOOKUP($A26,Helligdage!D:D,Helligdage!D:D,"")="",IF(WEEKDAY($A26)=1,Overblik!E$4,IF(WEEKDAY($A26)=2,Overblik!E$5,IF(WEEKDAY($A26)=3,Overblik!E$6,IF(WEEKDAY($A26)=4,Overblik!E$7,IF(WEEKDAY($A26)=5,Overblik!E$8,0))))),0)</f>
        <v>7</v>
      </c>
    </row>
    <row r="27" spans="1:6" x14ac:dyDescent="0.3">
      <c r="A27" s="3">
        <f t="shared" si="1"/>
        <v>45315</v>
      </c>
      <c r="B27" s="12">
        <f t="shared" si="0"/>
        <v>1</v>
      </c>
      <c r="C27">
        <f>IF(_xlfn.XLOOKUP($A27,Helligdage!A:A,Helligdage!A:A,"")="",IF(WEEKDAY($A27)=1,Overblik!B$4,IF(WEEKDAY($A27)=2,Overblik!B$5,IF(WEEKDAY($A27)=3,Overblik!B$6,IF(WEEKDAY($A27)=4,Overblik!B$7,IF(WEEKDAY($A27)=5,Overblik!B$8,0))))),0)</f>
        <v>7.5</v>
      </c>
      <c r="D27">
        <f>IF(_xlfn.XLOOKUP($A27,Helligdage!B:B,Helligdage!B:B,"")="",IF(WEEKDAY($A27)=1,Overblik!C$4,IF(WEEKDAY($A27)=2,Overblik!C$5,IF(WEEKDAY($A27)=3,Overblik!C$6,IF(WEEKDAY($A27)=4,Overblik!C$7,IF(WEEKDAY($A27)=5,Overblik!C$8,0))))),0)</f>
        <v>6.25</v>
      </c>
      <c r="E27">
        <f>IF(_xlfn.XLOOKUP($A27,Helligdage!C:C,Helligdage!C:C,"")="",IF(WEEKDAY($A27)=1,Overblik!D$4,IF(WEEKDAY($A27)=2,Overblik!D$5,IF(WEEKDAY($A27)=3,Overblik!D$6,IF(WEEKDAY($A27)=4,Overblik!D$7,IF(WEEKDAY($A27)=5,Overblik!D$8,0))))),0)</f>
        <v>6</v>
      </c>
      <c r="F27">
        <f>IF(_xlfn.XLOOKUP($A27,Helligdage!D:D,Helligdage!D:D,"")="",IF(WEEKDAY($A27)=1,Overblik!E$4,IF(WEEKDAY($A27)=2,Overblik!E$5,IF(WEEKDAY($A27)=3,Overblik!E$6,IF(WEEKDAY($A27)=4,Overblik!E$7,IF(WEEKDAY($A27)=5,Overblik!E$8,0))))),0)</f>
        <v>7</v>
      </c>
    </row>
    <row r="28" spans="1:6" x14ac:dyDescent="0.3">
      <c r="A28" s="3">
        <f t="shared" si="1"/>
        <v>45316</v>
      </c>
      <c r="B28" s="12">
        <f t="shared" si="0"/>
        <v>1</v>
      </c>
      <c r="C28">
        <f>IF(_xlfn.XLOOKUP($A28,Helligdage!A:A,Helligdage!A:A,"")="",IF(WEEKDAY($A28)=1,Overblik!B$4,IF(WEEKDAY($A28)=2,Overblik!B$5,IF(WEEKDAY($A28)=3,Overblik!B$6,IF(WEEKDAY($A28)=4,Overblik!B$7,IF(WEEKDAY($A28)=5,Overblik!B$8,0))))),0)</f>
        <v>7</v>
      </c>
      <c r="D28">
        <f>IF(_xlfn.XLOOKUP($A28,Helligdage!B:B,Helligdage!B:B,"")="",IF(WEEKDAY($A28)=1,Overblik!C$4,IF(WEEKDAY($A28)=2,Overblik!C$5,IF(WEEKDAY($A28)=3,Overblik!C$6,IF(WEEKDAY($A28)=4,Overblik!C$7,IF(WEEKDAY($A28)=5,Overblik!C$8,0))))),0)</f>
        <v>0</v>
      </c>
      <c r="E28">
        <f>IF(_xlfn.XLOOKUP($A28,Helligdage!C:C,Helligdage!C:C,"")="",IF(WEEKDAY($A28)=1,Overblik!D$4,IF(WEEKDAY($A28)=2,Overblik!D$5,IF(WEEKDAY($A28)=3,Overblik!D$6,IF(WEEKDAY($A28)=4,Overblik!D$7,IF(WEEKDAY($A28)=5,Overblik!D$8,0))))),0)</f>
        <v>6</v>
      </c>
      <c r="F28">
        <f>IF(_xlfn.XLOOKUP($A28,Helligdage!D:D,Helligdage!D:D,"")="",IF(WEEKDAY($A28)=1,Overblik!E$4,IF(WEEKDAY($A28)=2,Overblik!E$5,IF(WEEKDAY($A28)=3,Overblik!E$6,IF(WEEKDAY($A28)=4,Overblik!E$7,IF(WEEKDAY($A28)=5,Overblik!E$8,0))))),0)</f>
        <v>6</v>
      </c>
    </row>
    <row r="29" spans="1:6" x14ac:dyDescent="0.3">
      <c r="A29" s="3">
        <f t="shared" si="1"/>
        <v>45317</v>
      </c>
      <c r="B29" s="12">
        <f t="shared" si="0"/>
        <v>1</v>
      </c>
      <c r="C29">
        <f>IF(_xlfn.XLOOKUP($A29,Helligdage!A:A,Helligdage!A:A,"")="",IF(WEEKDAY($A29)=1,Overblik!B$4,IF(WEEKDAY($A29)=2,Overblik!B$5,IF(WEEKDAY($A29)=3,Overblik!B$6,IF(WEEKDAY($A29)=4,Overblik!B$7,IF(WEEKDAY($A29)=5,Overblik!B$8,0))))),0)</f>
        <v>0</v>
      </c>
      <c r="D29">
        <f>IF(_xlfn.XLOOKUP($A29,Helligdage!B:B,Helligdage!B:B,"")="",IF(WEEKDAY($A29)=1,Overblik!C$4,IF(WEEKDAY($A29)=2,Overblik!C$5,IF(WEEKDAY($A29)=3,Overblik!C$6,IF(WEEKDAY($A29)=4,Overblik!C$7,IF(WEEKDAY($A29)=5,Overblik!C$8,0))))),0)</f>
        <v>0</v>
      </c>
      <c r="E29">
        <f>IF(_xlfn.XLOOKUP($A29,Helligdage!C:C,Helligdage!C:C,"")="",IF(WEEKDAY($A29)=1,Overblik!D$4,IF(WEEKDAY($A29)=2,Overblik!D$5,IF(WEEKDAY($A29)=3,Overblik!D$6,IF(WEEKDAY($A29)=4,Overblik!D$7,IF(WEEKDAY($A29)=5,Overblik!D$8,0))))),0)</f>
        <v>0</v>
      </c>
      <c r="F29">
        <f>IF(_xlfn.XLOOKUP($A29,Helligdage!D:D,Helligdage!D:D,"")="",IF(WEEKDAY($A29)=1,Overblik!E$4,IF(WEEKDAY($A29)=2,Overblik!E$5,IF(WEEKDAY($A29)=3,Overblik!E$6,IF(WEEKDAY($A29)=4,Overblik!E$7,IF(WEEKDAY($A29)=5,Overblik!E$8,0))))),0)</f>
        <v>0</v>
      </c>
    </row>
    <row r="30" spans="1:6" x14ac:dyDescent="0.3">
      <c r="A30" s="3">
        <f t="shared" si="1"/>
        <v>45318</v>
      </c>
      <c r="B30" s="12">
        <f t="shared" si="0"/>
        <v>1</v>
      </c>
      <c r="C30">
        <f>IF(_xlfn.XLOOKUP($A30,Helligdage!A:A,Helligdage!A:A,"")="",IF(WEEKDAY($A30)=1,Overblik!B$4,IF(WEEKDAY($A30)=2,Overblik!B$5,IF(WEEKDAY($A30)=3,Overblik!B$6,IF(WEEKDAY($A30)=4,Overblik!B$7,IF(WEEKDAY($A30)=5,Overblik!B$8,0))))),0)</f>
        <v>0</v>
      </c>
      <c r="D30">
        <f>IF(_xlfn.XLOOKUP($A30,Helligdage!B:B,Helligdage!B:B,"")="",IF(WEEKDAY($A30)=1,Overblik!C$4,IF(WEEKDAY($A30)=2,Overblik!C$5,IF(WEEKDAY($A30)=3,Overblik!C$6,IF(WEEKDAY($A30)=4,Overblik!C$7,IF(WEEKDAY($A30)=5,Overblik!C$8,0))))),0)</f>
        <v>0</v>
      </c>
      <c r="E30">
        <f>IF(_xlfn.XLOOKUP($A30,Helligdage!C:C,Helligdage!C:C,"")="",IF(WEEKDAY($A30)=1,Overblik!D$4,IF(WEEKDAY($A30)=2,Overblik!D$5,IF(WEEKDAY($A30)=3,Overblik!D$6,IF(WEEKDAY($A30)=4,Overblik!D$7,IF(WEEKDAY($A30)=5,Overblik!D$8,0))))),0)</f>
        <v>0</v>
      </c>
      <c r="F30">
        <f>IF(_xlfn.XLOOKUP($A30,Helligdage!D:D,Helligdage!D:D,"")="",IF(WEEKDAY($A30)=1,Overblik!E$4,IF(WEEKDAY($A30)=2,Overblik!E$5,IF(WEEKDAY($A30)=3,Overblik!E$6,IF(WEEKDAY($A30)=4,Overblik!E$7,IF(WEEKDAY($A30)=5,Overblik!E$8,0))))),0)</f>
        <v>0</v>
      </c>
    </row>
    <row r="31" spans="1:6" x14ac:dyDescent="0.3">
      <c r="A31" s="3">
        <f t="shared" si="1"/>
        <v>45319</v>
      </c>
      <c r="B31" s="12">
        <f t="shared" si="0"/>
        <v>1</v>
      </c>
      <c r="C31">
        <f>IF(_xlfn.XLOOKUP($A31,Helligdage!A:A,Helligdage!A:A,"")="",IF(WEEKDAY($A31)=1,Overblik!B$4,IF(WEEKDAY($A31)=2,Overblik!B$5,IF(WEEKDAY($A31)=3,Overblik!B$6,IF(WEEKDAY($A31)=4,Overblik!B$7,IF(WEEKDAY($A31)=5,Overblik!B$8,0))))),0)</f>
        <v>7.5</v>
      </c>
      <c r="D31">
        <f>IF(_xlfn.XLOOKUP($A31,Helligdage!B:B,Helligdage!B:B,"")="",IF(WEEKDAY($A31)=1,Overblik!C$4,IF(WEEKDAY($A31)=2,Overblik!C$5,IF(WEEKDAY($A31)=3,Overblik!C$6,IF(WEEKDAY($A31)=4,Overblik!C$7,IF(WEEKDAY($A31)=5,Overblik!C$8,0))))),0)</f>
        <v>6.25</v>
      </c>
      <c r="E31">
        <f>IF(_xlfn.XLOOKUP($A31,Helligdage!C:C,Helligdage!C:C,"")="",IF(WEEKDAY($A31)=1,Overblik!D$4,IF(WEEKDAY($A31)=2,Overblik!D$5,IF(WEEKDAY($A31)=3,Overblik!D$6,IF(WEEKDAY($A31)=4,Overblik!D$7,IF(WEEKDAY($A31)=5,Overblik!D$8,0))))),0)</f>
        <v>6</v>
      </c>
      <c r="F31">
        <f>IF(_xlfn.XLOOKUP($A31,Helligdage!D:D,Helligdage!D:D,"")="",IF(WEEKDAY($A31)=1,Overblik!E$4,IF(WEEKDAY($A31)=2,Overblik!E$5,IF(WEEKDAY($A31)=3,Overblik!E$6,IF(WEEKDAY($A31)=4,Overblik!E$7,IF(WEEKDAY($A31)=5,Overblik!E$8,0))))),0)</f>
        <v>7</v>
      </c>
    </row>
    <row r="32" spans="1:6" x14ac:dyDescent="0.3">
      <c r="A32" s="3">
        <f t="shared" si="1"/>
        <v>45320</v>
      </c>
      <c r="B32" s="12">
        <f t="shared" si="0"/>
        <v>1</v>
      </c>
      <c r="C32">
        <f>IF(_xlfn.XLOOKUP($A32,Helligdage!A:A,Helligdage!A:A,"")="",IF(WEEKDAY($A32)=1,Overblik!B$4,IF(WEEKDAY($A32)=2,Overblik!B$5,IF(WEEKDAY($A32)=3,Overblik!B$6,IF(WEEKDAY($A32)=4,Overblik!B$7,IF(WEEKDAY($A32)=5,Overblik!B$8,0))))),0)</f>
        <v>7.5</v>
      </c>
      <c r="D32">
        <f>IF(_xlfn.XLOOKUP($A32,Helligdage!B:B,Helligdage!B:B,"")="",IF(WEEKDAY($A32)=1,Overblik!C$4,IF(WEEKDAY($A32)=2,Overblik!C$5,IF(WEEKDAY($A32)=3,Overblik!C$6,IF(WEEKDAY($A32)=4,Overblik!C$7,IF(WEEKDAY($A32)=5,Overblik!C$8,0))))),0)</f>
        <v>6.25</v>
      </c>
      <c r="E32">
        <f>IF(_xlfn.XLOOKUP($A32,Helligdage!C:C,Helligdage!C:C,"")="",IF(WEEKDAY($A32)=1,Overblik!D$4,IF(WEEKDAY($A32)=2,Overblik!D$5,IF(WEEKDAY($A32)=3,Overblik!D$6,IF(WEEKDAY($A32)=4,Overblik!D$7,IF(WEEKDAY($A32)=5,Overblik!D$8,0))))),0)</f>
        <v>6</v>
      </c>
      <c r="F32">
        <f>IF(_xlfn.XLOOKUP($A32,Helligdage!D:D,Helligdage!D:D,"")="",IF(WEEKDAY($A32)=1,Overblik!E$4,IF(WEEKDAY($A32)=2,Overblik!E$5,IF(WEEKDAY($A32)=3,Overblik!E$6,IF(WEEKDAY($A32)=4,Overblik!E$7,IF(WEEKDAY($A32)=5,Overblik!E$8,0))))),0)</f>
        <v>7</v>
      </c>
    </row>
    <row r="33" spans="1:6" x14ac:dyDescent="0.3">
      <c r="A33" s="3">
        <f t="shared" si="1"/>
        <v>45321</v>
      </c>
      <c r="B33" s="12">
        <f t="shared" si="0"/>
        <v>1</v>
      </c>
      <c r="C33">
        <f>IF(_xlfn.XLOOKUP($A33,Helligdage!A:A,Helligdage!A:A,"")="",IF(WEEKDAY($A33)=1,Overblik!B$4,IF(WEEKDAY($A33)=2,Overblik!B$5,IF(WEEKDAY($A33)=3,Overblik!B$6,IF(WEEKDAY($A33)=4,Overblik!B$7,IF(WEEKDAY($A33)=5,Overblik!B$8,0))))),0)</f>
        <v>7.5</v>
      </c>
      <c r="D33">
        <f>IF(_xlfn.XLOOKUP($A33,Helligdage!B:B,Helligdage!B:B,"")="",IF(WEEKDAY($A33)=1,Overblik!C$4,IF(WEEKDAY($A33)=2,Overblik!C$5,IF(WEEKDAY($A33)=3,Overblik!C$6,IF(WEEKDAY($A33)=4,Overblik!C$7,IF(WEEKDAY($A33)=5,Overblik!C$8,0))))),0)</f>
        <v>6.25</v>
      </c>
      <c r="E33">
        <f>IF(_xlfn.XLOOKUP($A33,Helligdage!C:C,Helligdage!C:C,"")="",IF(WEEKDAY($A33)=1,Overblik!D$4,IF(WEEKDAY($A33)=2,Overblik!D$5,IF(WEEKDAY($A33)=3,Overblik!D$6,IF(WEEKDAY($A33)=4,Overblik!D$7,IF(WEEKDAY($A33)=5,Overblik!D$8,0))))),0)</f>
        <v>6</v>
      </c>
      <c r="F33">
        <f>IF(_xlfn.XLOOKUP($A33,Helligdage!D:D,Helligdage!D:D,"")="",IF(WEEKDAY($A33)=1,Overblik!E$4,IF(WEEKDAY($A33)=2,Overblik!E$5,IF(WEEKDAY($A33)=3,Overblik!E$6,IF(WEEKDAY($A33)=4,Overblik!E$7,IF(WEEKDAY($A33)=5,Overblik!E$8,0))))),0)</f>
        <v>7</v>
      </c>
    </row>
    <row r="34" spans="1:6" x14ac:dyDescent="0.3">
      <c r="A34" s="3">
        <f t="shared" si="1"/>
        <v>45322</v>
      </c>
      <c r="B34" s="12">
        <f t="shared" si="0"/>
        <v>1</v>
      </c>
      <c r="C34">
        <f>IF(_xlfn.XLOOKUP($A34,Helligdage!A:A,Helligdage!A:A,"")="",IF(WEEKDAY($A34)=1,Overblik!B$4,IF(WEEKDAY($A34)=2,Overblik!B$5,IF(WEEKDAY($A34)=3,Overblik!B$6,IF(WEEKDAY($A34)=4,Overblik!B$7,IF(WEEKDAY($A34)=5,Overblik!B$8,0))))),0)</f>
        <v>7.5</v>
      </c>
      <c r="D34">
        <f>IF(_xlfn.XLOOKUP($A34,Helligdage!B:B,Helligdage!B:B,"")="",IF(WEEKDAY($A34)=1,Overblik!C$4,IF(WEEKDAY($A34)=2,Overblik!C$5,IF(WEEKDAY($A34)=3,Overblik!C$6,IF(WEEKDAY($A34)=4,Overblik!C$7,IF(WEEKDAY($A34)=5,Overblik!C$8,0))))),0)</f>
        <v>6.25</v>
      </c>
      <c r="E34">
        <f>IF(_xlfn.XLOOKUP($A34,Helligdage!C:C,Helligdage!C:C,"")="",IF(WEEKDAY($A34)=1,Overblik!D$4,IF(WEEKDAY($A34)=2,Overblik!D$5,IF(WEEKDAY($A34)=3,Overblik!D$6,IF(WEEKDAY($A34)=4,Overblik!D$7,IF(WEEKDAY($A34)=5,Overblik!D$8,0))))),0)</f>
        <v>6</v>
      </c>
      <c r="F34">
        <f>IF(_xlfn.XLOOKUP($A34,Helligdage!D:D,Helligdage!D:D,"")="",IF(WEEKDAY($A34)=1,Overblik!E$4,IF(WEEKDAY($A34)=2,Overblik!E$5,IF(WEEKDAY($A34)=3,Overblik!E$6,IF(WEEKDAY($A34)=4,Overblik!E$7,IF(WEEKDAY($A34)=5,Overblik!E$8,0))))),0)</f>
        <v>7</v>
      </c>
    </row>
    <row r="35" spans="1:6" x14ac:dyDescent="0.3">
      <c r="A35" s="3">
        <f t="shared" si="1"/>
        <v>45323</v>
      </c>
      <c r="B35" s="12">
        <f t="shared" si="0"/>
        <v>2</v>
      </c>
      <c r="C35">
        <f>IF(_xlfn.XLOOKUP($A35,Helligdage!A:A,Helligdage!A:A,"")="",IF(WEEKDAY($A35)=1,Overblik!B$4,IF(WEEKDAY($A35)=2,Overblik!B$5,IF(WEEKDAY($A35)=3,Overblik!B$6,IF(WEEKDAY($A35)=4,Overblik!B$7,IF(WEEKDAY($A35)=5,Overblik!B$8,0))))),0)</f>
        <v>7</v>
      </c>
      <c r="D35">
        <f>IF(_xlfn.XLOOKUP($A35,Helligdage!B:B,Helligdage!B:B,"")="",IF(WEEKDAY($A35)=1,Overblik!C$4,IF(WEEKDAY($A35)=2,Overblik!C$5,IF(WEEKDAY($A35)=3,Overblik!C$6,IF(WEEKDAY($A35)=4,Overblik!C$7,IF(WEEKDAY($A35)=5,Overblik!C$8,0))))),0)</f>
        <v>0</v>
      </c>
      <c r="E35">
        <f>IF(_xlfn.XLOOKUP($A35,Helligdage!C:C,Helligdage!C:C,"")="",IF(WEEKDAY($A35)=1,Overblik!D$4,IF(WEEKDAY($A35)=2,Overblik!D$5,IF(WEEKDAY($A35)=3,Overblik!D$6,IF(WEEKDAY($A35)=4,Overblik!D$7,IF(WEEKDAY($A35)=5,Overblik!D$8,0))))),0)</f>
        <v>6</v>
      </c>
      <c r="F35">
        <f>IF(_xlfn.XLOOKUP($A35,Helligdage!D:D,Helligdage!D:D,"")="",IF(WEEKDAY($A35)=1,Overblik!E$4,IF(WEEKDAY($A35)=2,Overblik!E$5,IF(WEEKDAY($A35)=3,Overblik!E$6,IF(WEEKDAY($A35)=4,Overblik!E$7,IF(WEEKDAY($A35)=5,Overblik!E$8,0))))),0)</f>
        <v>6</v>
      </c>
    </row>
    <row r="36" spans="1:6" x14ac:dyDescent="0.3">
      <c r="A36" s="3">
        <f t="shared" si="1"/>
        <v>45324</v>
      </c>
      <c r="B36" s="12">
        <f t="shared" si="0"/>
        <v>2</v>
      </c>
      <c r="C36">
        <f>IF(_xlfn.XLOOKUP($A36,Helligdage!A:A,Helligdage!A:A,"")="",IF(WEEKDAY($A36)=1,Overblik!B$4,IF(WEEKDAY($A36)=2,Overblik!B$5,IF(WEEKDAY($A36)=3,Overblik!B$6,IF(WEEKDAY($A36)=4,Overblik!B$7,IF(WEEKDAY($A36)=5,Overblik!B$8,0))))),0)</f>
        <v>0</v>
      </c>
      <c r="D36">
        <f>IF(_xlfn.XLOOKUP($A36,Helligdage!B:B,Helligdage!B:B,"")="",IF(WEEKDAY($A36)=1,Overblik!C$4,IF(WEEKDAY($A36)=2,Overblik!C$5,IF(WEEKDAY($A36)=3,Overblik!C$6,IF(WEEKDAY($A36)=4,Overblik!C$7,IF(WEEKDAY($A36)=5,Overblik!C$8,0))))),0)</f>
        <v>0</v>
      </c>
      <c r="E36">
        <f>IF(_xlfn.XLOOKUP($A36,Helligdage!C:C,Helligdage!C:C,"")="",IF(WEEKDAY($A36)=1,Overblik!D$4,IF(WEEKDAY($A36)=2,Overblik!D$5,IF(WEEKDAY($A36)=3,Overblik!D$6,IF(WEEKDAY($A36)=4,Overblik!D$7,IF(WEEKDAY($A36)=5,Overblik!D$8,0))))),0)</f>
        <v>0</v>
      </c>
      <c r="F36">
        <f>IF(_xlfn.XLOOKUP($A36,Helligdage!D:D,Helligdage!D:D,"")="",IF(WEEKDAY($A36)=1,Overblik!E$4,IF(WEEKDAY($A36)=2,Overblik!E$5,IF(WEEKDAY($A36)=3,Overblik!E$6,IF(WEEKDAY($A36)=4,Overblik!E$7,IF(WEEKDAY($A36)=5,Overblik!E$8,0))))),0)</f>
        <v>0</v>
      </c>
    </row>
    <row r="37" spans="1:6" x14ac:dyDescent="0.3">
      <c r="A37" s="3">
        <f t="shared" si="1"/>
        <v>45325</v>
      </c>
      <c r="B37" s="12">
        <f t="shared" si="0"/>
        <v>2</v>
      </c>
      <c r="C37">
        <f>IF(_xlfn.XLOOKUP($A37,Helligdage!A:A,Helligdage!A:A,"")="",IF(WEEKDAY($A37)=1,Overblik!B$4,IF(WEEKDAY($A37)=2,Overblik!B$5,IF(WEEKDAY($A37)=3,Overblik!B$6,IF(WEEKDAY($A37)=4,Overblik!B$7,IF(WEEKDAY($A37)=5,Overblik!B$8,0))))),0)</f>
        <v>0</v>
      </c>
      <c r="D37">
        <f>IF(_xlfn.XLOOKUP($A37,Helligdage!B:B,Helligdage!B:B,"")="",IF(WEEKDAY($A37)=1,Overblik!C$4,IF(WEEKDAY($A37)=2,Overblik!C$5,IF(WEEKDAY($A37)=3,Overblik!C$6,IF(WEEKDAY($A37)=4,Overblik!C$7,IF(WEEKDAY($A37)=5,Overblik!C$8,0))))),0)</f>
        <v>0</v>
      </c>
      <c r="E37">
        <f>IF(_xlfn.XLOOKUP($A37,Helligdage!C:C,Helligdage!C:C,"")="",IF(WEEKDAY($A37)=1,Overblik!D$4,IF(WEEKDAY($A37)=2,Overblik!D$5,IF(WEEKDAY($A37)=3,Overblik!D$6,IF(WEEKDAY($A37)=4,Overblik!D$7,IF(WEEKDAY($A37)=5,Overblik!D$8,0))))),0)</f>
        <v>0</v>
      </c>
      <c r="F37">
        <f>IF(_xlfn.XLOOKUP($A37,Helligdage!D:D,Helligdage!D:D,"")="",IF(WEEKDAY($A37)=1,Overblik!E$4,IF(WEEKDAY($A37)=2,Overblik!E$5,IF(WEEKDAY($A37)=3,Overblik!E$6,IF(WEEKDAY($A37)=4,Overblik!E$7,IF(WEEKDAY($A37)=5,Overblik!E$8,0))))),0)</f>
        <v>0</v>
      </c>
    </row>
    <row r="38" spans="1:6" x14ac:dyDescent="0.3">
      <c r="A38" s="3">
        <f t="shared" si="1"/>
        <v>45326</v>
      </c>
      <c r="B38" s="12">
        <f t="shared" si="0"/>
        <v>2</v>
      </c>
      <c r="C38">
        <f>IF(_xlfn.XLOOKUP($A38,Helligdage!A:A,Helligdage!A:A,"")="",IF(WEEKDAY($A38)=1,Overblik!B$4,IF(WEEKDAY($A38)=2,Overblik!B$5,IF(WEEKDAY($A38)=3,Overblik!B$6,IF(WEEKDAY($A38)=4,Overblik!B$7,IF(WEEKDAY($A38)=5,Overblik!B$8,0))))),0)</f>
        <v>7.5</v>
      </c>
      <c r="D38">
        <f>IF(_xlfn.XLOOKUP($A38,Helligdage!B:B,Helligdage!B:B,"")="",IF(WEEKDAY($A38)=1,Overblik!C$4,IF(WEEKDAY($A38)=2,Overblik!C$5,IF(WEEKDAY($A38)=3,Overblik!C$6,IF(WEEKDAY($A38)=4,Overblik!C$7,IF(WEEKDAY($A38)=5,Overblik!C$8,0))))),0)</f>
        <v>6.25</v>
      </c>
      <c r="E38">
        <f>IF(_xlfn.XLOOKUP($A38,Helligdage!C:C,Helligdage!C:C,"")="",IF(WEEKDAY($A38)=1,Overblik!D$4,IF(WEEKDAY($A38)=2,Overblik!D$5,IF(WEEKDAY($A38)=3,Overblik!D$6,IF(WEEKDAY($A38)=4,Overblik!D$7,IF(WEEKDAY($A38)=5,Overblik!D$8,0))))),0)</f>
        <v>6</v>
      </c>
      <c r="F38">
        <f>IF(_xlfn.XLOOKUP($A38,Helligdage!D:D,Helligdage!D:D,"")="",IF(WEEKDAY($A38)=1,Overblik!E$4,IF(WEEKDAY($A38)=2,Overblik!E$5,IF(WEEKDAY($A38)=3,Overblik!E$6,IF(WEEKDAY($A38)=4,Overblik!E$7,IF(WEEKDAY($A38)=5,Overblik!E$8,0))))),0)</f>
        <v>7</v>
      </c>
    </row>
    <row r="39" spans="1:6" x14ac:dyDescent="0.3">
      <c r="A39" s="3">
        <f t="shared" si="1"/>
        <v>45327</v>
      </c>
      <c r="B39" s="12">
        <f t="shared" si="0"/>
        <v>2</v>
      </c>
      <c r="C39">
        <f>IF(_xlfn.XLOOKUP($A39,Helligdage!A:A,Helligdage!A:A,"")="",IF(WEEKDAY($A39)=1,Overblik!B$4,IF(WEEKDAY($A39)=2,Overblik!B$5,IF(WEEKDAY($A39)=3,Overblik!B$6,IF(WEEKDAY($A39)=4,Overblik!B$7,IF(WEEKDAY($A39)=5,Overblik!B$8,0))))),0)</f>
        <v>7.5</v>
      </c>
      <c r="D39">
        <f>IF(_xlfn.XLOOKUP($A39,Helligdage!B:B,Helligdage!B:B,"")="",IF(WEEKDAY($A39)=1,Overblik!C$4,IF(WEEKDAY($A39)=2,Overblik!C$5,IF(WEEKDAY($A39)=3,Overblik!C$6,IF(WEEKDAY($A39)=4,Overblik!C$7,IF(WEEKDAY($A39)=5,Overblik!C$8,0))))),0)</f>
        <v>6.25</v>
      </c>
      <c r="E39">
        <f>IF(_xlfn.XLOOKUP($A39,Helligdage!C:C,Helligdage!C:C,"")="",IF(WEEKDAY($A39)=1,Overblik!D$4,IF(WEEKDAY($A39)=2,Overblik!D$5,IF(WEEKDAY($A39)=3,Overblik!D$6,IF(WEEKDAY($A39)=4,Overblik!D$7,IF(WEEKDAY($A39)=5,Overblik!D$8,0))))),0)</f>
        <v>6</v>
      </c>
      <c r="F39">
        <f>IF(_xlfn.XLOOKUP($A39,Helligdage!D:D,Helligdage!D:D,"")="",IF(WEEKDAY($A39)=1,Overblik!E$4,IF(WEEKDAY($A39)=2,Overblik!E$5,IF(WEEKDAY($A39)=3,Overblik!E$6,IF(WEEKDAY($A39)=4,Overblik!E$7,IF(WEEKDAY($A39)=5,Overblik!E$8,0))))),0)</f>
        <v>7</v>
      </c>
    </row>
    <row r="40" spans="1:6" x14ac:dyDescent="0.3">
      <c r="A40" s="3">
        <f t="shared" si="1"/>
        <v>45328</v>
      </c>
      <c r="B40" s="12">
        <f t="shared" si="0"/>
        <v>2</v>
      </c>
      <c r="C40">
        <f>IF(_xlfn.XLOOKUP($A40,Helligdage!A:A,Helligdage!A:A,"")="",IF(WEEKDAY($A40)=1,Overblik!B$4,IF(WEEKDAY($A40)=2,Overblik!B$5,IF(WEEKDAY($A40)=3,Overblik!B$6,IF(WEEKDAY($A40)=4,Overblik!B$7,IF(WEEKDAY($A40)=5,Overblik!B$8,0))))),0)</f>
        <v>7.5</v>
      </c>
      <c r="D40">
        <f>IF(_xlfn.XLOOKUP($A40,Helligdage!B:B,Helligdage!B:B,"")="",IF(WEEKDAY($A40)=1,Overblik!C$4,IF(WEEKDAY($A40)=2,Overblik!C$5,IF(WEEKDAY($A40)=3,Overblik!C$6,IF(WEEKDAY($A40)=4,Overblik!C$7,IF(WEEKDAY($A40)=5,Overblik!C$8,0))))),0)</f>
        <v>6.25</v>
      </c>
      <c r="E40">
        <f>IF(_xlfn.XLOOKUP($A40,Helligdage!C:C,Helligdage!C:C,"")="",IF(WEEKDAY($A40)=1,Overblik!D$4,IF(WEEKDAY($A40)=2,Overblik!D$5,IF(WEEKDAY($A40)=3,Overblik!D$6,IF(WEEKDAY($A40)=4,Overblik!D$7,IF(WEEKDAY($A40)=5,Overblik!D$8,0))))),0)</f>
        <v>6</v>
      </c>
      <c r="F40">
        <f>IF(_xlfn.XLOOKUP($A40,Helligdage!D:D,Helligdage!D:D,"")="",IF(WEEKDAY($A40)=1,Overblik!E$4,IF(WEEKDAY($A40)=2,Overblik!E$5,IF(WEEKDAY($A40)=3,Overblik!E$6,IF(WEEKDAY($A40)=4,Overblik!E$7,IF(WEEKDAY($A40)=5,Overblik!E$8,0))))),0)</f>
        <v>7</v>
      </c>
    </row>
    <row r="41" spans="1:6" x14ac:dyDescent="0.3">
      <c r="A41" s="3">
        <f t="shared" si="1"/>
        <v>45329</v>
      </c>
      <c r="B41" s="12">
        <f t="shared" si="0"/>
        <v>2</v>
      </c>
      <c r="C41">
        <f>IF(_xlfn.XLOOKUP($A41,Helligdage!A:A,Helligdage!A:A,"")="",IF(WEEKDAY($A41)=1,Overblik!B$4,IF(WEEKDAY($A41)=2,Overblik!B$5,IF(WEEKDAY($A41)=3,Overblik!B$6,IF(WEEKDAY($A41)=4,Overblik!B$7,IF(WEEKDAY($A41)=5,Overblik!B$8,0))))),0)</f>
        <v>7.5</v>
      </c>
      <c r="D41">
        <f>IF(_xlfn.XLOOKUP($A41,Helligdage!B:B,Helligdage!B:B,"")="",IF(WEEKDAY($A41)=1,Overblik!C$4,IF(WEEKDAY($A41)=2,Overblik!C$5,IF(WEEKDAY($A41)=3,Overblik!C$6,IF(WEEKDAY($A41)=4,Overblik!C$7,IF(WEEKDAY($A41)=5,Overblik!C$8,0))))),0)</f>
        <v>6.25</v>
      </c>
      <c r="E41">
        <f>IF(_xlfn.XLOOKUP($A41,Helligdage!C:C,Helligdage!C:C,"")="",IF(WEEKDAY($A41)=1,Overblik!D$4,IF(WEEKDAY($A41)=2,Overblik!D$5,IF(WEEKDAY($A41)=3,Overblik!D$6,IF(WEEKDAY($A41)=4,Overblik!D$7,IF(WEEKDAY($A41)=5,Overblik!D$8,0))))),0)</f>
        <v>6</v>
      </c>
      <c r="F41">
        <f>IF(_xlfn.XLOOKUP($A41,Helligdage!D:D,Helligdage!D:D,"")="",IF(WEEKDAY($A41)=1,Overblik!E$4,IF(WEEKDAY($A41)=2,Overblik!E$5,IF(WEEKDAY($A41)=3,Overblik!E$6,IF(WEEKDAY($A41)=4,Overblik!E$7,IF(WEEKDAY($A41)=5,Overblik!E$8,0))))),0)</f>
        <v>7</v>
      </c>
    </row>
    <row r="42" spans="1:6" x14ac:dyDescent="0.3">
      <c r="A42" s="3">
        <f t="shared" si="1"/>
        <v>45330</v>
      </c>
      <c r="B42" s="12">
        <f t="shared" si="0"/>
        <v>2</v>
      </c>
      <c r="C42">
        <f>IF(_xlfn.XLOOKUP($A42,Helligdage!A:A,Helligdage!A:A,"")="",IF(WEEKDAY($A42)=1,Overblik!B$4,IF(WEEKDAY($A42)=2,Overblik!B$5,IF(WEEKDAY($A42)=3,Overblik!B$6,IF(WEEKDAY($A42)=4,Overblik!B$7,IF(WEEKDAY($A42)=5,Overblik!B$8,0))))),0)</f>
        <v>7</v>
      </c>
      <c r="D42">
        <f>IF(_xlfn.XLOOKUP($A42,Helligdage!B:B,Helligdage!B:B,"")="",IF(WEEKDAY($A42)=1,Overblik!C$4,IF(WEEKDAY($A42)=2,Overblik!C$5,IF(WEEKDAY($A42)=3,Overblik!C$6,IF(WEEKDAY($A42)=4,Overblik!C$7,IF(WEEKDAY($A42)=5,Overblik!C$8,0))))),0)</f>
        <v>0</v>
      </c>
      <c r="E42">
        <f>IF(_xlfn.XLOOKUP($A42,Helligdage!C:C,Helligdage!C:C,"")="",IF(WEEKDAY($A42)=1,Overblik!D$4,IF(WEEKDAY($A42)=2,Overblik!D$5,IF(WEEKDAY($A42)=3,Overblik!D$6,IF(WEEKDAY($A42)=4,Overblik!D$7,IF(WEEKDAY($A42)=5,Overblik!D$8,0))))),0)</f>
        <v>6</v>
      </c>
      <c r="F42">
        <f>IF(_xlfn.XLOOKUP($A42,Helligdage!D:D,Helligdage!D:D,"")="",IF(WEEKDAY($A42)=1,Overblik!E$4,IF(WEEKDAY($A42)=2,Overblik!E$5,IF(WEEKDAY($A42)=3,Overblik!E$6,IF(WEEKDAY($A42)=4,Overblik!E$7,IF(WEEKDAY($A42)=5,Overblik!E$8,0))))),0)</f>
        <v>6</v>
      </c>
    </row>
    <row r="43" spans="1:6" x14ac:dyDescent="0.3">
      <c r="A43" s="3">
        <f t="shared" si="1"/>
        <v>45331</v>
      </c>
      <c r="B43" s="12">
        <f t="shared" si="0"/>
        <v>2</v>
      </c>
      <c r="C43">
        <f>IF(_xlfn.XLOOKUP($A43,Helligdage!A:A,Helligdage!A:A,"")="",IF(WEEKDAY($A43)=1,Overblik!B$4,IF(WEEKDAY($A43)=2,Overblik!B$5,IF(WEEKDAY($A43)=3,Overblik!B$6,IF(WEEKDAY($A43)=4,Overblik!B$7,IF(WEEKDAY($A43)=5,Overblik!B$8,0))))),0)</f>
        <v>0</v>
      </c>
      <c r="D43">
        <f>IF(_xlfn.XLOOKUP($A43,Helligdage!B:B,Helligdage!B:B,"")="",IF(WEEKDAY($A43)=1,Overblik!C$4,IF(WEEKDAY($A43)=2,Overblik!C$5,IF(WEEKDAY($A43)=3,Overblik!C$6,IF(WEEKDAY($A43)=4,Overblik!C$7,IF(WEEKDAY($A43)=5,Overblik!C$8,0))))),0)</f>
        <v>0</v>
      </c>
      <c r="E43">
        <f>IF(_xlfn.XLOOKUP($A43,Helligdage!C:C,Helligdage!C:C,"")="",IF(WEEKDAY($A43)=1,Overblik!D$4,IF(WEEKDAY($A43)=2,Overblik!D$5,IF(WEEKDAY($A43)=3,Overblik!D$6,IF(WEEKDAY($A43)=4,Overblik!D$7,IF(WEEKDAY($A43)=5,Overblik!D$8,0))))),0)</f>
        <v>0</v>
      </c>
      <c r="F43">
        <f>IF(_xlfn.XLOOKUP($A43,Helligdage!D:D,Helligdage!D:D,"")="",IF(WEEKDAY($A43)=1,Overblik!E$4,IF(WEEKDAY($A43)=2,Overblik!E$5,IF(WEEKDAY($A43)=3,Overblik!E$6,IF(WEEKDAY($A43)=4,Overblik!E$7,IF(WEEKDAY($A43)=5,Overblik!E$8,0))))),0)</f>
        <v>0</v>
      </c>
    </row>
    <row r="44" spans="1:6" x14ac:dyDescent="0.3">
      <c r="A44" s="3">
        <f t="shared" si="1"/>
        <v>45332</v>
      </c>
      <c r="B44" s="12">
        <f t="shared" si="0"/>
        <v>2</v>
      </c>
      <c r="C44">
        <f>IF(_xlfn.XLOOKUP($A44,Helligdage!A:A,Helligdage!A:A,"")="",IF(WEEKDAY($A44)=1,Overblik!B$4,IF(WEEKDAY($A44)=2,Overblik!B$5,IF(WEEKDAY($A44)=3,Overblik!B$6,IF(WEEKDAY($A44)=4,Overblik!B$7,IF(WEEKDAY($A44)=5,Overblik!B$8,0))))),0)</f>
        <v>0</v>
      </c>
      <c r="D44">
        <f>IF(_xlfn.XLOOKUP($A44,Helligdage!B:B,Helligdage!B:B,"")="",IF(WEEKDAY($A44)=1,Overblik!C$4,IF(WEEKDAY($A44)=2,Overblik!C$5,IF(WEEKDAY($A44)=3,Overblik!C$6,IF(WEEKDAY($A44)=4,Overblik!C$7,IF(WEEKDAY($A44)=5,Overblik!C$8,0))))),0)</f>
        <v>0</v>
      </c>
      <c r="E44">
        <f>IF(_xlfn.XLOOKUP($A44,Helligdage!C:C,Helligdage!C:C,"")="",IF(WEEKDAY($A44)=1,Overblik!D$4,IF(WEEKDAY($A44)=2,Overblik!D$5,IF(WEEKDAY($A44)=3,Overblik!D$6,IF(WEEKDAY($A44)=4,Overblik!D$7,IF(WEEKDAY($A44)=5,Overblik!D$8,0))))),0)</f>
        <v>0</v>
      </c>
      <c r="F44">
        <f>IF(_xlfn.XLOOKUP($A44,Helligdage!D:D,Helligdage!D:D,"")="",IF(WEEKDAY($A44)=1,Overblik!E$4,IF(WEEKDAY($A44)=2,Overblik!E$5,IF(WEEKDAY($A44)=3,Overblik!E$6,IF(WEEKDAY($A44)=4,Overblik!E$7,IF(WEEKDAY($A44)=5,Overblik!E$8,0))))),0)</f>
        <v>0</v>
      </c>
    </row>
    <row r="45" spans="1:6" x14ac:dyDescent="0.3">
      <c r="A45" s="3">
        <f t="shared" si="1"/>
        <v>45333</v>
      </c>
      <c r="B45" s="12">
        <f t="shared" si="0"/>
        <v>2</v>
      </c>
      <c r="C45">
        <f>IF(_xlfn.XLOOKUP($A45,Helligdage!A:A,Helligdage!A:A,"")="",IF(WEEKDAY($A45)=1,Overblik!B$4,IF(WEEKDAY($A45)=2,Overblik!B$5,IF(WEEKDAY($A45)=3,Overblik!B$6,IF(WEEKDAY($A45)=4,Overblik!B$7,IF(WEEKDAY($A45)=5,Overblik!B$8,0))))),0)</f>
        <v>7.5</v>
      </c>
      <c r="D45">
        <f>IF(_xlfn.XLOOKUP($A45,Helligdage!B:B,Helligdage!B:B,"")="",IF(WEEKDAY($A45)=1,Overblik!C$4,IF(WEEKDAY($A45)=2,Overblik!C$5,IF(WEEKDAY($A45)=3,Overblik!C$6,IF(WEEKDAY($A45)=4,Overblik!C$7,IF(WEEKDAY($A45)=5,Overblik!C$8,0))))),0)</f>
        <v>6.25</v>
      </c>
      <c r="E45">
        <f>IF(_xlfn.XLOOKUP($A45,Helligdage!C:C,Helligdage!C:C,"")="",IF(WEEKDAY($A45)=1,Overblik!D$4,IF(WEEKDAY($A45)=2,Overblik!D$5,IF(WEEKDAY($A45)=3,Overblik!D$6,IF(WEEKDAY($A45)=4,Overblik!D$7,IF(WEEKDAY($A45)=5,Overblik!D$8,0))))),0)</f>
        <v>6</v>
      </c>
      <c r="F45">
        <f>IF(_xlfn.XLOOKUP($A45,Helligdage!D:D,Helligdage!D:D,"")="",IF(WEEKDAY($A45)=1,Overblik!E$4,IF(WEEKDAY($A45)=2,Overblik!E$5,IF(WEEKDAY($A45)=3,Overblik!E$6,IF(WEEKDAY($A45)=4,Overblik!E$7,IF(WEEKDAY($A45)=5,Overblik!E$8,0))))),0)</f>
        <v>7</v>
      </c>
    </row>
    <row r="46" spans="1:6" x14ac:dyDescent="0.3">
      <c r="A46" s="3">
        <f t="shared" si="1"/>
        <v>45334</v>
      </c>
      <c r="B46" s="12">
        <f t="shared" si="0"/>
        <v>2</v>
      </c>
      <c r="C46">
        <f>IF(_xlfn.XLOOKUP($A46,Helligdage!A:A,Helligdage!A:A,"")="",IF(WEEKDAY($A46)=1,Overblik!B$4,IF(WEEKDAY($A46)=2,Overblik!B$5,IF(WEEKDAY($A46)=3,Overblik!B$6,IF(WEEKDAY($A46)=4,Overblik!B$7,IF(WEEKDAY($A46)=5,Overblik!B$8,0))))),0)</f>
        <v>7.5</v>
      </c>
      <c r="D46">
        <f>IF(_xlfn.XLOOKUP($A46,Helligdage!B:B,Helligdage!B:B,"")="",IF(WEEKDAY($A46)=1,Overblik!C$4,IF(WEEKDAY($A46)=2,Overblik!C$5,IF(WEEKDAY($A46)=3,Overblik!C$6,IF(WEEKDAY($A46)=4,Overblik!C$7,IF(WEEKDAY($A46)=5,Overblik!C$8,0))))),0)</f>
        <v>6.25</v>
      </c>
      <c r="E46">
        <f>IF(_xlfn.XLOOKUP($A46,Helligdage!C:C,Helligdage!C:C,"")="",IF(WEEKDAY($A46)=1,Overblik!D$4,IF(WEEKDAY($A46)=2,Overblik!D$5,IF(WEEKDAY($A46)=3,Overblik!D$6,IF(WEEKDAY($A46)=4,Overblik!D$7,IF(WEEKDAY($A46)=5,Overblik!D$8,0))))),0)</f>
        <v>6</v>
      </c>
      <c r="F46">
        <f>IF(_xlfn.XLOOKUP($A46,Helligdage!D:D,Helligdage!D:D,"")="",IF(WEEKDAY($A46)=1,Overblik!E$4,IF(WEEKDAY($A46)=2,Overblik!E$5,IF(WEEKDAY($A46)=3,Overblik!E$6,IF(WEEKDAY($A46)=4,Overblik!E$7,IF(WEEKDAY($A46)=5,Overblik!E$8,0))))),0)</f>
        <v>7</v>
      </c>
    </row>
    <row r="47" spans="1:6" x14ac:dyDescent="0.3">
      <c r="A47" s="3">
        <f t="shared" si="1"/>
        <v>45335</v>
      </c>
      <c r="B47" s="12">
        <f t="shared" si="0"/>
        <v>2</v>
      </c>
      <c r="C47">
        <f>IF(_xlfn.XLOOKUP($A47,Helligdage!A:A,Helligdage!A:A,"")="",IF(WEEKDAY($A47)=1,Overblik!B$4,IF(WEEKDAY($A47)=2,Overblik!B$5,IF(WEEKDAY($A47)=3,Overblik!B$6,IF(WEEKDAY($A47)=4,Overblik!B$7,IF(WEEKDAY($A47)=5,Overblik!B$8,0))))),0)</f>
        <v>7.5</v>
      </c>
      <c r="D47">
        <f>IF(_xlfn.XLOOKUP($A47,Helligdage!B:B,Helligdage!B:B,"")="",IF(WEEKDAY($A47)=1,Overblik!C$4,IF(WEEKDAY($A47)=2,Overblik!C$5,IF(WEEKDAY($A47)=3,Overblik!C$6,IF(WEEKDAY($A47)=4,Overblik!C$7,IF(WEEKDAY($A47)=5,Overblik!C$8,0))))),0)</f>
        <v>6.25</v>
      </c>
      <c r="E47">
        <f>IF(_xlfn.XLOOKUP($A47,Helligdage!C:C,Helligdage!C:C,"")="",IF(WEEKDAY($A47)=1,Overblik!D$4,IF(WEEKDAY($A47)=2,Overblik!D$5,IF(WEEKDAY($A47)=3,Overblik!D$6,IF(WEEKDAY($A47)=4,Overblik!D$7,IF(WEEKDAY($A47)=5,Overblik!D$8,0))))),0)</f>
        <v>6</v>
      </c>
      <c r="F47">
        <f>IF(_xlfn.XLOOKUP($A47,Helligdage!D:D,Helligdage!D:D,"")="",IF(WEEKDAY($A47)=1,Overblik!E$4,IF(WEEKDAY($A47)=2,Overblik!E$5,IF(WEEKDAY($A47)=3,Overblik!E$6,IF(WEEKDAY($A47)=4,Overblik!E$7,IF(WEEKDAY($A47)=5,Overblik!E$8,0))))),0)</f>
        <v>7</v>
      </c>
    </row>
    <row r="48" spans="1:6" x14ac:dyDescent="0.3">
      <c r="A48" s="3">
        <f t="shared" si="1"/>
        <v>45336</v>
      </c>
      <c r="B48" s="12">
        <f t="shared" si="0"/>
        <v>2</v>
      </c>
      <c r="C48">
        <f>IF(_xlfn.XLOOKUP($A48,Helligdage!A:A,Helligdage!A:A,"")="",IF(WEEKDAY($A48)=1,Overblik!B$4,IF(WEEKDAY($A48)=2,Overblik!B$5,IF(WEEKDAY($A48)=3,Overblik!B$6,IF(WEEKDAY($A48)=4,Overblik!B$7,IF(WEEKDAY($A48)=5,Overblik!B$8,0))))),0)</f>
        <v>7.5</v>
      </c>
      <c r="D48">
        <f>IF(_xlfn.XLOOKUP($A48,Helligdage!B:B,Helligdage!B:B,"")="",IF(WEEKDAY($A48)=1,Overblik!C$4,IF(WEEKDAY($A48)=2,Overblik!C$5,IF(WEEKDAY($A48)=3,Overblik!C$6,IF(WEEKDAY($A48)=4,Overblik!C$7,IF(WEEKDAY($A48)=5,Overblik!C$8,0))))),0)</f>
        <v>6.25</v>
      </c>
      <c r="E48">
        <f>IF(_xlfn.XLOOKUP($A48,Helligdage!C:C,Helligdage!C:C,"")="",IF(WEEKDAY($A48)=1,Overblik!D$4,IF(WEEKDAY($A48)=2,Overblik!D$5,IF(WEEKDAY($A48)=3,Overblik!D$6,IF(WEEKDAY($A48)=4,Overblik!D$7,IF(WEEKDAY($A48)=5,Overblik!D$8,0))))),0)</f>
        <v>6</v>
      </c>
      <c r="F48">
        <f>IF(_xlfn.XLOOKUP($A48,Helligdage!D:D,Helligdage!D:D,"")="",IF(WEEKDAY($A48)=1,Overblik!E$4,IF(WEEKDAY($A48)=2,Overblik!E$5,IF(WEEKDAY($A48)=3,Overblik!E$6,IF(WEEKDAY($A48)=4,Overblik!E$7,IF(WEEKDAY($A48)=5,Overblik!E$8,0))))),0)</f>
        <v>7</v>
      </c>
    </row>
    <row r="49" spans="1:6" x14ac:dyDescent="0.3">
      <c r="A49" s="3">
        <f t="shared" si="1"/>
        <v>45337</v>
      </c>
      <c r="B49" s="12">
        <f t="shared" si="0"/>
        <v>2</v>
      </c>
      <c r="C49">
        <f>IF(_xlfn.XLOOKUP($A49,Helligdage!A:A,Helligdage!A:A,"")="",IF(WEEKDAY($A49)=1,Overblik!B$4,IF(WEEKDAY($A49)=2,Overblik!B$5,IF(WEEKDAY($A49)=3,Overblik!B$6,IF(WEEKDAY($A49)=4,Overblik!B$7,IF(WEEKDAY($A49)=5,Overblik!B$8,0))))),0)</f>
        <v>7</v>
      </c>
      <c r="D49">
        <f>IF(_xlfn.XLOOKUP($A49,Helligdage!B:B,Helligdage!B:B,"")="",IF(WEEKDAY($A49)=1,Overblik!C$4,IF(WEEKDAY($A49)=2,Overblik!C$5,IF(WEEKDAY($A49)=3,Overblik!C$6,IF(WEEKDAY($A49)=4,Overblik!C$7,IF(WEEKDAY($A49)=5,Overblik!C$8,0))))),0)</f>
        <v>0</v>
      </c>
      <c r="E49">
        <f>IF(_xlfn.XLOOKUP($A49,Helligdage!C:C,Helligdage!C:C,"")="",IF(WEEKDAY($A49)=1,Overblik!D$4,IF(WEEKDAY($A49)=2,Overblik!D$5,IF(WEEKDAY($A49)=3,Overblik!D$6,IF(WEEKDAY($A49)=4,Overblik!D$7,IF(WEEKDAY($A49)=5,Overblik!D$8,0))))),0)</f>
        <v>6</v>
      </c>
      <c r="F49">
        <f>IF(_xlfn.XLOOKUP($A49,Helligdage!D:D,Helligdage!D:D,"")="",IF(WEEKDAY($A49)=1,Overblik!E$4,IF(WEEKDAY($A49)=2,Overblik!E$5,IF(WEEKDAY($A49)=3,Overblik!E$6,IF(WEEKDAY($A49)=4,Overblik!E$7,IF(WEEKDAY($A49)=5,Overblik!E$8,0))))),0)</f>
        <v>6</v>
      </c>
    </row>
    <row r="50" spans="1:6" x14ac:dyDescent="0.3">
      <c r="A50" s="3">
        <f t="shared" si="1"/>
        <v>45338</v>
      </c>
      <c r="B50" s="12">
        <f t="shared" si="0"/>
        <v>2</v>
      </c>
      <c r="C50">
        <f>IF(_xlfn.XLOOKUP($A50,Helligdage!A:A,Helligdage!A:A,"")="",IF(WEEKDAY($A50)=1,Overblik!B$4,IF(WEEKDAY($A50)=2,Overblik!B$5,IF(WEEKDAY($A50)=3,Overblik!B$6,IF(WEEKDAY($A50)=4,Overblik!B$7,IF(WEEKDAY($A50)=5,Overblik!B$8,0))))),0)</f>
        <v>0</v>
      </c>
      <c r="D50">
        <f>IF(_xlfn.XLOOKUP($A50,Helligdage!B:B,Helligdage!B:B,"")="",IF(WEEKDAY($A50)=1,Overblik!C$4,IF(WEEKDAY($A50)=2,Overblik!C$5,IF(WEEKDAY($A50)=3,Overblik!C$6,IF(WEEKDAY($A50)=4,Overblik!C$7,IF(WEEKDAY($A50)=5,Overblik!C$8,0))))),0)</f>
        <v>0</v>
      </c>
      <c r="E50">
        <f>IF(_xlfn.XLOOKUP($A50,Helligdage!C:C,Helligdage!C:C,"")="",IF(WEEKDAY($A50)=1,Overblik!D$4,IF(WEEKDAY($A50)=2,Overblik!D$5,IF(WEEKDAY($A50)=3,Overblik!D$6,IF(WEEKDAY($A50)=4,Overblik!D$7,IF(WEEKDAY($A50)=5,Overblik!D$8,0))))),0)</f>
        <v>0</v>
      </c>
      <c r="F50">
        <f>IF(_xlfn.XLOOKUP($A50,Helligdage!D:D,Helligdage!D:D,"")="",IF(WEEKDAY($A50)=1,Overblik!E$4,IF(WEEKDAY($A50)=2,Overblik!E$5,IF(WEEKDAY($A50)=3,Overblik!E$6,IF(WEEKDAY($A50)=4,Overblik!E$7,IF(WEEKDAY($A50)=5,Overblik!E$8,0))))),0)</f>
        <v>0</v>
      </c>
    </row>
    <row r="51" spans="1:6" x14ac:dyDescent="0.3">
      <c r="A51" s="3">
        <f t="shared" si="1"/>
        <v>45339</v>
      </c>
      <c r="B51" s="12">
        <f t="shared" si="0"/>
        <v>2</v>
      </c>
      <c r="C51">
        <f>IF(_xlfn.XLOOKUP($A51,Helligdage!A:A,Helligdage!A:A,"")="",IF(WEEKDAY($A51)=1,Overblik!B$4,IF(WEEKDAY($A51)=2,Overblik!B$5,IF(WEEKDAY($A51)=3,Overblik!B$6,IF(WEEKDAY($A51)=4,Overblik!B$7,IF(WEEKDAY($A51)=5,Overblik!B$8,0))))),0)</f>
        <v>0</v>
      </c>
      <c r="D51">
        <f>IF(_xlfn.XLOOKUP($A51,Helligdage!B:B,Helligdage!B:B,"")="",IF(WEEKDAY($A51)=1,Overblik!C$4,IF(WEEKDAY($A51)=2,Overblik!C$5,IF(WEEKDAY($A51)=3,Overblik!C$6,IF(WEEKDAY($A51)=4,Overblik!C$7,IF(WEEKDAY($A51)=5,Overblik!C$8,0))))),0)</f>
        <v>0</v>
      </c>
      <c r="E51">
        <f>IF(_xlfn.XLOOKUP($A51,Helligdage!C:C,Helligdage!C:C,"")="",IF(WEEKDAY($A51)=1,Overblik!D$4,IF(WEEKDAY($A51)=2,Overblik!D$5,IF(WEEKDAY($A51)=3,Overblik!D$6,IF(WEEKDAY($A51)=4,Overblik!D$7,IF(WEEKDAY($A51)=5,Overblik!D$8,0))))),0)</f>
        <v>0</v>
      </c>
      <c r="F51">
        <f>IF(_xlfn.XLOOKUP($A51,Helligdage!D:D,Helligdage!D:D,"")="",IF(WEEKDAY($A51)=1,Overblik!E$4,IF(WEEKDAY($A51)=2,Overblik!E$5,IF(WEEKDAY($A51)=3,Overblik!E$6,IF(WEEKDAY($A51)=4,Overblik!E$7,IF(WEEKDAY($A51)=5,Overblik!E$8,0))))),0)</f>
        <v>0</v>
      </c>
    </row>
    <row r="52" spans="1:6" x14ac:dyDescent="0.3">
      <c r="A52" s="3">
        <f t="shared" si="1"/>
        <v>45340</v>
      </c>
      <c r="B52" s="12">
        <f t="shared" si="0"/>
        <v>2</v>
      </c>
      <c r="C52">
        <f>IF(_xlfn.XLOOKUP($A52,Helligdage!A:A,Helligdage!A:A,"")="",IF(WEEKDAY($A52)=1,Overblik!B$4,IF(WEEKDAY($A52)=2,Overblik!B$5,IF(WEEKDAY($A52)=3,Overblik!B$6,IF(WEEKDAY($A52)=4,Overblik!B$7,IF(WEEKDAY($A52)=5,Overblik!B$8,0))))),0)</f>
        <v>7.5</v>
      </c>
      <c r="D52">
        <f>IF(_xlfn.XLOOKUP($A52,Helligdage!B:B,Helligdage!B:B,"")="",IF(WEEKDAY($A52)=1,Overblik!C$4,IF(WEEKDAY($A52)=2,Overblik!C$5,IF(WEEKDAY($A52)=3,Overblik!C$6,IF(WEEKDAY($A52)=4,Overblik!C$7,IF(WEEKDAY($A52)=5,Overblik!C$8,0))))),0)</f>
        <v>6.25</v>
      </c>
      <c r="E52">
        <f>IF(_xlfn.XLOOKUP($A52,Helligdage!C:C,Helligdage!C:C,"")="",IF(WEEKDAY($A52)=1,Overblik!D$4,IF(WEEKDAY($A52)=2,Overblik!D$5,IF(WEEKDAY($A52)=3,Overblik!D$6,IF(WEEKDAY($A52)=4,Overblik!D$7,IF(WEEKDAY($A52)=5,Overblik!D$8,0))))),0)</f>
        <v>6</v>
      </c>
      <c r="F52">
        <f>IF(_xlfn.XLOOKUP($A52,Helligdage!D:D,Helligdage!D:D,"")="",IF(WEEKDAY($A52)=1,Overblik!E$4,IF(WEEKDAY($A52)=2,Overblik!E$5,IF(WEEKDAY($A52)=3,Overblik!E$6,IF(WEEKDAY($A52)=4,Overblik!E$7,IF(WEEKDAY($A52)=5,Overblik!E$8,0))))),0)</f>
        <v>7</v>
      </c>
    </row>
    <row r="53" spans="1:6" x14ac:dyDescent="0.3">
      <c r="A53" s="3">
        <f t="shared" si="1"/>
        <v>45341</v>
      </c>
      <c r="B53" s="12">
        <f t="shared" si="0"/>
        <v>2</v>
      </c>
      <c r="C53">
        <f>IF(_xlfn.XLOOKUP($A53,Helligdage!A:A,Helligdage!A:A,"")="",IF(WEEKDAY($A53)=1,Overblik!B$4,IF(WEEKDAY($A53)=2,Overblik!B$5,IF(WEEKDAY($A53)=3,Overblik!B$6,IF(WEEKDAY($A53)=4,Overblik!B$7,IF(WEEKDAY($A53)=5,Overblik!B$8,0))))),0)</f>
        <v>7.5</v>
      </c>
      <c r="D53">
        <f>IF(_xlfn.XLOOKUP($A53,Helligdage!B:B,Helligdage!B:B,"")="",IF(WEEKDAY($A53)=1,Overblik!C$4,IF(WEEKDAY($A53)=2,Overblik!C$5,IF(WEEKDAY($A53)=3,Overblik!C$6,IF(WEEKDAY($A53)=4,Overblik!C$7,IF(WEEKDAY($A53)=5,Overblik!C$8,0))))),0)</f>
        <v>6.25</v>
      </c>
      <c r="E53">
        <f>IF(_xlfn.XLOOKUP($A53,Helligdage!C:C,Helligdage!C:C,"")="",IF(WEEKDAY($A53)=1,Overblik!D$4,IF(WEEKDAY($A53)=2,Overblik!D$5,IF(WEEKDAY($A53)=3,Overblik!D$6,IF(WEEKDAY($A53)=4,Overblik!D$7,IF(WEEKDAY($A53)=5,Overblik!D$8,0))))),0)</f>
        <v>6</v>
      </c>
      <c r="F53">
        <f>IF(_xlfn.XLOOKUP($A53,Helligdage!D:D,Helligdage!D:D,"")="",IF(WEEKDAY($A53)=1,Overblik!E$4,IF(WEEKDAY($A53)=2,Overblik!E$5,IF(WEEKDAY($A53)=3,Overblik!E$6,IF(WEEKDAY($A53)=4,Overblik!E$7,IF(WEEKDAY($A53)=5,Overblik!E$8,0))))),0)</f>
        <v>7</v>
      </c>
    </row>
    <row r="54" spans="1:6" x14ac:dyDescent="0.3">
      <c r="A54" s="3">
        <f t="shared" si="1"/>
        <v>45342</v>
      </c>
      <c r="B54" s="12">
        <f t="shared" si="0"/>
        <v>2</v>
      </c>
      <c r="C54">
        <f>IF(_xlfn.XLOOKUP($A54,Helligdage!A:A,Helligdage!A:A,"")="",IF(WEEKDAY($A54)=1,Overblik!B$4,IF(WEEKDAY($A54)=2,Overblik!B$5,IF(WEEKDAY($A54)=3,Overblik!B$6,IF(WEEKDAY($A54)=4,Overblik!B$7,IF(WEEKDAY($A54)=5,Overblik!B$8,0))))),0)</f>
        <v>7.5</v>
      </c>
      <c r="D54">
        <f>IF(_xlfn.XLOOKUP($A54,Helligdage!B:B,Helligdage!B:B,"")="",IF(WEEKDAY($A54)=1,Overblik!C$4,IF(WEEKDAY($A54)=2,Overblik!C$5,IF(WEEKDAY($A54)=3,Overblik!C$6,IF(WEEKDAY($A54)=4,Overblik!C$7,IF(WEEKDAY($A54)=5,Overblik!C$8,0))))),0)</f>
        <v>6.25</v>
      </c>
      <c r="E54">
        <f>IF(_xlfn.XLOOKUP($A54,Helligdage!C:C,Helligdage!C:C,"")="",IF(WEEKDAY($A54)=1,Overblik!D$4,IF(WEEKDAY($A54)=2,Overblik!D$5,IF(WEEKDAY($A54)=3,Overblik!D$6,IF(WEEKDAY($A54)=4,Overblik!D$7,IF(WEEKDAY($A54)=5,Overblik!D$8,0))))),0)</f>
        <v>6</v>
      </c>
      <c r="F54">
        <f>IF(_xlfn.XLOOKUP($A54,Helligdage!D:D,Helligdage!D:D,"")="",IF(WEEKDAY($A54)=1,Overblik!E$4,IF(WEEKDAY($A54)=2,Overblik!E$5,IF(WEEKDAY($A54)=3,Overblik!E$6,IF(WEEKDAY($A54)=4,Overblik!E$7,IF(WEEKDAY($A54)=5,Overblik!E$8,0))))),0)</f>
        <v>7</v>
      </c>
    </row>
    <row r="55" spans="1:6" x14ac:dyDescent="0.3">
      <c r="A55" s="3">
        <f t="shared" si="1"/>
        <v>45343</v>
      </c>
      <c r="B55" s="12">
        <f t="shared" si="0"/>
        <v>2</v>
      </c>
      <c r="C55">
        <f>IF(_xlfn.XLOOKUP($A55,Helligdage!A:A,Helligdage!A:A,"")="",IF(WEEKDAY($A55)=1,Overblik!B$4,IF(WEEKDAY($A55)=2,Overblik!B$5,IF(WEEKDAY($A55)=3,Overblik!B$6,IF(WEEKDAY($A55)=4,Overblik!B$7,IF(WEEKDAY($A55)=5,Overblik!B$8,0))))),0)</f>
        <v>7.5</v>
      </c>
      <c r="D55">
        <f>IF(_xlfn.XLOOKUP($A55,Helligdage!B:B,Helligdage!B:B,"")="",IF(WEEKDAY($A55)=1,Overblik!C$4,IF(WEEKDAY($A55)=2,Overblik!C$5,IF(WEEKDAY($A55)=3,Overblik!C$6,IF(WEEKDAY($A55)=4,Overblik!C$7,IF(WEEKDAY($A55)=5,Overblik!C$8,0))))),0)</f>
        <v>6.25</v>
      </c>
      <c r="E55">
        <f>IF(_xlfn.XLOOKUP($A55,Helligdage!C:C,Helligdage!C:C,"")="",IF(WEEKDAY($A55)=1,Overblik!D$4,IF(WEEKDAY($A55)=2,Overblik!D$5,IF(WEEKDAY($A55)=3,Overblik!D$6,IF(WEEKDAY($A55)=4,Overblik!D$7,IF(WEEKDAY($A55)=5,Overblik!D$8,0))))),0)</f>
        <v>6</v>
      </c>
      <c r="F55">
        <f>IF(_xlfn.XLOOKUP($A55,Helligdage!D:D,Helligdage!D:D,"")="",IF(WEEKDAY($A55)=1,Overblik!E$4,IF(WEEKDAY($A55)=2,Overblik!E$5,IF(WEEKDAY($A55)=3,Overblik!E$6,IF(WEEKDAY($A55)=4,Overblik!E$7,IF(WEEKDAY($A55)=5,Overblik!E$8,0))))),0)</f>
        <v>7</v>
      </c>
    </row>
    <row r="56" spans="1:6" x14ac:dyDescent="0.3">
      <c r="A56" s="3">
        <f t="shared" si="1"/>
        <v>45344</v>
      </c>
      <c r="B56" s="12">
        <f t="shared" si="0"/>
        <v>2</v>
      </c>
      <c r="C56">
        <f>IF(_xlfn.XLOOKUP($A56,Helligdage!A:A,Helligdage!A:A,"")="",IF(WEEKDAY($A56)=1,Overblik!B$4,IF(WEEKDAY($A56)=2,Overblik!B$5,IF(WEEKDAY($A56)=3,Overblik!B$6,IF(WEEKDAY($A56)=4,Overblik!B$7,IF(WEEKDAY($A56)=5,Overblik!B$8,0))))),0)</f>
        <v>7</v>
      </c>
      <c r="D56">
        <f>IF(_xlfn.XLOOKUP($A56,Helligdage!B:B,Helligdage!B:B,"")="",IF(WEEKDAY($A56)=1,Overblik!C$4,IF(WEEKDAY($A56)=2,Overblik!C$5,IF(WEEKDAY($A56)=3,Overblik!C$6,IF(WEEKDAY($A56)=4,Overblik!C$7,IF(WEEKDAY($A56)=5,Overblik!C$8,0))))),0)</f>
        <v>0</v>
      </c>
      <c r="E56">
        <f>IF(_xlfn.XLOOKUP($A56,Helligdage!C:C,Helligdage!C:C,"")="",IF(WEEKDAY($A56)=1,Overblik!D$4,IF(WEEKDAY($A56)=2,Overblik!D$5,IF(WEEKDAY($A56)=3,Overblik!D$6,IF(WEEKDAY($A56)=4,Overblik!D$7,IF(WEEKDAY($A56)=5,Overblik!D$8,0))))),0)</f>
        <v>6</v>
      </c>
      <c r="F56">
        <f>IF(_xlfn.XLOOKUP($A56,Helligdage!D:D,Helligdage!D:D,"")="",IF(WEEKDAY($A56)=1,Overblik!E$4,IF(WEEKDAY($A56)=2,Overblik!E$5,IF(WEEKDAY($A56)=3,Overblik!E$6,IF(WEEKDAY($A56)=4,Overblik!E$7,IF(WEEKDAY($A56)=5,Overblik!E$8,0))))),0)</f>
        <v>6</v>
      </c>
    </row>
    <row r="57" spans="1:6" x14ac:dyDescent="0.3">
      <c r="A57" s="3">
        <f t="shared" si="1"/>
        <v>45345</v>
      </c>
      <c r="B57" s="12">
        <f t="shared" si="0"/>
        <v>2</v>
      </c>
      <c r="C57">
        <f>IF(_xlfn.XLOOKUP($A57,Helligdage!A:A,Helligdage!A:A,"")="",IF(WEEKDAY($A57)=1,Overblik!B$4,IF(WEEKDAY($A57)=2,Overblik!B$5,IF(WEEKDAY($A57)=3,Overblik!B$6,IF(WEEKDAY($A57)=4,Overblik!B$7,IF(WEEKDAY($A57)=5,Overblik!B$8,0))))),0)</f>
        <v>0</v>
      </c>
      <c r="D57">
        <f>IF(_xlfn.XLOOKUP($A57,Helligdage!B:B,Helligdage!B:B,"")="",IF(WEEKDAY($A57)=1,Overblik!C$4,IF(WEEKDAY($A57)=2,Overblik!C$5,IF(WEEKDAY($A57)=3,Overblik!C$6,IF(WEEKDAY($A57)=4,Overblik!C$7,IF(WEEKDAY($A57)=5,Overblik!C$8,0))))),0)</f>
        <v>0</v>
      </c>
      <c r="E57">
        <f>IF(_xlfn.XLOOKUP($A57,Helligdage!C:C,Helligdage!C:C,"")="",IF(WEEKDAY($A57)=1,Overblik!D$4,IF(WEEKDAY($A57)=2,Overblik!D$5,IF(WEEKDAY($A57)=3,Overblik!D$6,IF(WEEKDAY($A57)=4,Overblik!D$7,IF(WEEKDAY($A57)=5,Overblik!D$8,0))))),0)</f>
        <v>0</v>
      </c>
      <c r="F57">
        <f>IF(_xlfn.XLOOKUP($A57,Helligdage!D:D,Helligdage!D:D,"")="",IF(WEEKDAY($A57)=1,Overblik!E$4,IF(WEEKDAY($A57)=2,Overblik!E$5,IF(WEEKDAY($A57)=3,Overblik!E$6,IF(WEEKDAY($A57)=4,Overblik!E$7,IF(WEEKDAY($A57)=5,Overblik!E$8,0))))),0)</f>
        <v>0</v>
      </c>
    </row>
    <row r="58" spans="1:6" x14ac:dyDescent="0.3">
      <c r="A58" s="3">
        <f t="shared" si="1"/>
        <v>45346</v>
      </c>
      <c r="B58" s="12">
        <f t="shared" si="0"/>
        <v>2</v>
      </c>
      <c r="C58">
        <f>IF(_xlfn.XLOOKUP($A58,Helligdage!A:A,Helligdage!A:A,"")="",IF(WEEKDAY($A58)=1,Overblik!B$4,IF(WEEKDAY($A58)=2,Overblik!B$5,IF(WEEKDAY($A58)=3,Overblik!B$6,IF(WEEKDAY($A58)=4,Overblik!B$7,IF(WEEKDAY($A58)=5,Overblik!B$8,0))))),0)</f>
        <v>0</v>
      </c>
      <c r="D58">
        <f>IF(_xlfn.XLOOKUP($A58,Helligdage!B:B,Helligdage!B:B,"")="",IF(WEEKDAY($A58)=1,Overblik!C$4,IF(WEEKDAY($A58)=2,Overblik!C$5,IF(WEEKDAY($A58)=3,Overblik!C$6,IF(WEEKDAY($A58)=4,Overblik!C$7,IF(WEEKDAY($A58)=5,Overblik!C$8,0))))),0)</f>
        <v>0</v>
      </c>
      <c r="E58">
        <f>IF(_xlfn.XLOOKUP($A58,Helligdage!C:C,Helligdage!C:C,"")="",IF(WEEKDAY($A58)=1,Overblik!D$4,IF(WEEKDAY($A58)=2,Overblik!D$5,IF(WEEKDAY($A58)=3,Overblik!D$6,IF(WEEKDAY($A58)=4,Overblik!D$7,IF(WEEKDAY($A58)=5,Overblik!D$8,0))))),0)</f>
        <v>0</v>
      </c>
      <c r="F58">
        <f>IF(_xlfn.XLOOKUP($A58,Helligdage!D:D,Helligdage!D:D,"")="",IF(WEEKDAY($A58)=1,Overblik!E$4,IF(WEEKDAY($A58)=2,Overblik!E$5,IF(WEEKDAY($A58)=3,Overblik!E$6,IF(WEEKDAY($A58)=4,Overblik!E$7,IF(WEEKDAY($A58)=5,Overblik!E$8,0))))),0)</f>
        <v>0</v>
      </c>
    </row>
    <row r="59" spans="1:6" x14ac:dyDescent="0.3">
      <c r="A59" s="3">
        <f t="shared" si="1"/>
        <v>45347</v>
      </c>
      <c r="B59" s="12">
        <f t="shared" si="0"/>
        <v>2</v>
      </c>
      <c r="C59">
        <f>IF(_xlfn.XLOOKUP($A59,Helligdage!A:A,Helligdage!A:A,"")="",IF(WEEKDAY($A59)=1,Overblik!B$4,IF(WEEKDAY($A59)=2,Overblik!B$5,IF(WEEKDAY($A59)=3,Overblik!B$6,IF(WEEKDAY($A59)=4,Overblik!B$7,IF(WEEKDAY($A59)=5,Overblik!B$8,0))))),0)</f>
        <v>7.5</v>
      </c>
      <c r="D59">
        <f>IF(_xlfn.XLOOKUP($A59,Helligdage!B:B,Helligdage!B:B,"")="",IF(WEEKDAY($A59)=1,Overblik!C$4,IF(WEEKDAY($A59)=2,Overblik!C$5,IF(WEEKDAY($A59)=3,Overblik!C$6,IF(WEEKDAY($A59)=4,Overblik!C$7,IF(WEEKDAY($A59)=5,Overblik!C$8,0))))),0)</f>
        <v>6.25</v>
      </c>
      <c r="E59">
        <f>IF(_xlfn.XLOOKUP($A59,Helligdage!C:C,Helligdage!C:C,"")="",IF(WEEKDAY($A59)=1,Overblik!D$4,IF(WEEKDAY($A59)=2,Overblik!D$5,IF(WEEKDAY($A59)=3,Overblik!D$6,IF(WEEKDAY($A59)=4,Overblik!D$7,IF(WEEKDAY($A59)=5,Overblik!D$8,0))))),0)</f>
        <v>6</v>
      </c>
      <c r="F59">
        <f>IF(_xlfn.XLOOKUP($A59,Helligdage!D:D,Helligdage!D:D,"")="",IF(WEEKDAY($A59)=1,Overblik!E$4,IF(WEEKDAY($A59)=2,Overblik!E$5,IF(WEEKDAY($A59)=3,Overblik!E$6,IF(WEEKDAY($A59)=4,Overblik!E$7,IF(WEEKDAY($A59)=5,Overblik!E$8,0))))),0)</f>
        <v>7</v>
      </c>
    </row>
    <row r="60" spans="1:6" x14ac:dyDescent="0.3">
      <c r="A60" s="3">
        <f t="shared" si="1"/>
        <v>45348</v>
      </c>
      <c r="B60" s="12">
        <f t="shared" si="0"/>
        <v>2</v>
      </c>
      <c r="C60">
        <f>IF(_xlfn.XLOOKUP($A60,Helligdage!A:A,Helligdage!A:A,"")="",IF(WEEKDAY($A60)=1,Overblik!B$4,IF(WEEKDAY($A60)=2,Overblik!B$5,IF(WEEKDAY($A60)=3,Overblik!B$6,IF(WEEKDAY($A60)=4,Overblik!B$7,IF(WEEKDAY($A60)=5,Overblik!B$8,0))))),0)</f>
        <v>7.5</v>
      </c>
      <c r="D60">
        <f>IF(_xlfn.XLOOKUP($A60,Helligdage!B:B,Helligdage!B:B,"")="",IF(WEEKDAY($A60)=1,Overblik!C$4,IF(WEEKDAY($A60)=2,Overblik!C$5,IF(WEEKDAY($A60)=3,Overblik!C$6,IF(WEEKDAY($A60)=4,Overblik!C$7,IF(WEEKDAY($A60)=5,Overblik!C$8,0))))),0)</f>
        <v>6.25</v>
      </c>
      <c r="E60">
        <f>IF(_xlfn.XLOOKUP($A60,Helligdage!C:C,Helligdage!C:C,"")="",IF(WEEKDAY($A60)=1,Overblik!D$4,IF(WEEKDAY($A60)=2,Overblik!D$5,IF(WEEKDAY($A60)=3,Overblik!D$6,IF(WEEKDAY($A60)=4,Overblik!D$7,IF(WEEKDAY($A60)=5,Overblik!D$8,0))))),0)</f>
        <v>6</v>
      </c>
      <c r="F60">
        <f>IF(_xlfn.XLOOKUP($A60,Helligdage!D:D,Helligdage!D:D,"")="",IF(WEEKDAY($A60)=1,Overblik!E$4,IF(WEEKDAY($A60)=2,Overblik!E$5,IF(WEEKDAY($A60)=3,Overblik!E$6,IF(WEEKDAY($A60)=4,Overblik!E$7,IF(WEEKDAY($A60)=5,Overblik!E$8,0))))),0)</f>
        <v>7</v>
      </c>
    </row>
    <row r="61" spans="1:6" x14ac:dyDescent="0.3">
      <c r="A61" s="3">
        <f t="shared" si="1"/>
        <v>45349</v>
      </c>
      <c r="B61" s="12">
        <f t="shared" si="0"/>
        <v>2</v>
      </c>
      <c r="C61">
        <f>IF(_xlfn.XLOOKUP($A61,Helligdage!A:A,Helligdage!A:A,"")="",IF(WEEKDAY($A61)=1,Overblik!B$4,IF(WEEKDAY($A61)=2,Overblik!B$5,IF(WEEKDAY($A61)=3,Overblik!B$6,IF(WEEKDAY($A61)=4,Overblik!B$7,IF(WEEKDAY($A61)=5,Overblik!B$8,0))))),0)</f>
        <v>7.5</v>
      </c>
      <c r="D61">
        <f>IF(_xlfn.XLOOKUP($A61,Helligdage!B:B,Helligdage!B:B,"")="",IF(WEEKDAY($A61)=1,Overblik!C$4,IF(WEEKDAY($A61)=2,Overblik!C$5,IF(WEEKDAY($A61)=3,Overblik!C$6,IF(WEEKDAY($A61)=4,Overblik!C$7,IF(WEEKDAY($A61)=5,Overblik!C$8,0))))),0)</f>
        <v>6.25</v>
      </c>
      <c r="E61">
        <f>IF(_xlfn.XLOOKUP($A61,Helligdage!C:C,Helligdage!C:C,"")="",IF(WEEKDAY($A61)=1,Overblik!D$4,IF(WEEKDAY($A61)=2,Overblik!D$5,IF(WEEKDAY($A61)=3,Overblik!D$6,IF(WEEKDAY($A61)=4,Overblik!D$7,IF(WEEKDAY($A61)=5,Overblik!D$8,0))))),0)</f>
        <v>6</v>
      </c>
      <c r="F61">
        <f>IF(_xlfn.XLOOKUP($A61,Helligdage!D:D,Helligdage!D:D,"")="",IF(WEEKDAY($A61)=1,Overblik!E$4,IF(WEEKDAY($A61)=2,Overblik!E$5,IF(WEEKDAY($A61)=3,Overblik!E$6,IF(WEEKDAY($A61)=4,Overblik!E$7,IF(WEEKDAY($A61)=5,Overblik!E$8,0))))),0)</f>
        <v>7</v>
      </c>
    </row>
    <row r="62" spans="1:6" x14ac:dyDescent="0.3">
      <c r="A62" s="3">
        <f t="shared" si="1"/>
        <v>45350</v>
      </c>
      <c r="B62" s="12">
        <f t="shared" si="0"/>
        <v>2</v>
      </c>
      <c r="C62">
        <f>IF(_xlfn.XLOOKUP($A62,Helligdage!A:A,Helligdage!A:A,"")="",IF(WEEKDAY($A62)=1,Overblik!B$4,IF(WEEKDAY($A62)=2,Overblik!B$5,IF(WEEKDAY($A62)=3,Overblik!B$6,IF(WEEKDAY($A62)=4,Overblik!B$7,IF(WEEKDAY($A62)=5,Overblik!B$8,0))))),0)</f>
        <v>7.5</v>
      </c>
      <c r="D62">
        <f>IF(_xlfn.XLOOKUP($A62,Helligdage!B:B,Helligdage!B:B,"")="",IF(WEEKDAY($A62)=1,Overblik!C$4,IF(WEEKDAY($A62)=2,Overblik!C$5,IF(WEEKDAY($A62)=3,Overblik!C$6,IF(WEEKDAY($A62)=4,Overblik!C$7,IF(WEEKDAY($A62)=5,Overblik!C$8,0))))),0)</f>
        <v>6.25</v>
      </c>
      <c r="E62">
        <f>IF(_xlfn.XLOOKUP($A62,Helligdage!C:C,Helligdage!C:C,"")="",IF(WEEKDAY($A62)=1,Overblik!D$4,IF(WEEKDAY($A62)=2,Overblik!D$5,IF(WEEKDAY($A62)=3,Overblik!D$6,IF(WEEKDAY($A62)=4,Overblik!D$7,IF(WEEKDAY($A62)=5,Overblik!D$8,0))))),0)</f>
        <v>6</v>
      </c>
      <c r="F62">
        <f>IF(_xlfn.XLOOKUP($A62,Helligdage!D:D,Helligdage!D:D,"")="",IF(WEEKDAY($A62)=1,Overblik!E$4,IF(WEEKDAY($A62)=2,Overblik!E$5,IF(WEEKDAY($A62)=3,Overblik!E$6,IF(WEEKDAY($A62)=4,Overblik!E$7,IF(WEEKDAY($A62)=5,Overblik!E$8,0))))),0)</f>
        <v>7</v>
      </c>
    </row>
    <row r="63" spans="1:6" x14ac:dyDescent="0.3">
      <c r="A63" s="3">
        <f t="shared" si="1"/>
        <v>45351</v>
      </c>
      <c r="B63" s="12">
        <f t="shared" si="0"/>
        <v>2</v>
      </c>
      <c r="C63">
        <f>IF(_xlfn.XLOOKUP($A63,Helligdage!A:A,Helligdage!A:A,"")="",IF(WEEKDAY($A63)=1,Overblik!B$4,IF(WEEKDAY($A63)=2,Overblik!B$5,IF(WEEKDAY($A63)=3,Overblik!B$6,IF(WEEKDAY($A63)=4,Overblik!B$7,IF(WEEKDAY($A63)=5,Overblik!B$8,0))))),0)</f>
        <v>7</v>
      </c>
      <c r="D63">
        <f>IF(_xlfn.XLOOKUP($A63,Helligdage!B:B,Helligdage!B:B,"")="",IF(WEEKDAY($A63)=1,Overblik!C$4,IF(WEEKDAY($A63)=2,Overblik!C$5,IF(WEEKDAY($A63)=3,Overblik!C$6,IF(WEEKDAY($A63)=4,Overblik!C$7,IF(WEEKDAY($A63)=5,Overblik!C$8,0))))),0)</f>
        <v>0</v>
      </c>
      <c r="E63">
        <f>IF(_xlfn.XLOOKUP($A63,Helligdage!C:C,Helligdage!C:C,"")="",IF(WEEKDAY($A63)=1,Overblik!D$4,IF(WEEKDAY($A63)=2,Overblik!D$5,IF(WEEKDAY($A63)=3,Overblik!D$6,IF(WEEKDAY($A63)=4,Overblik!D$7,IF(WEEKDAY($A63)=5,Overblik!D$8,0))))),0)</f>
        <v>6</v>
      </c>
      <c r="F63">
        <f>IF(_xlfn.XLOOKUP($A63,Helligdage!D:D,Helligdage!D:D,"")="",IF(WEEKDAY($A63)=1,Overblik!E$4,IF(WEEKDAY($A63)=2,Overblik!E$5,IF(WEEKDAY($A63)=3,Overblik!E$6,IF(WEEKDAY($A63)=4,Overblik!E$7,IF(WEEKDAY($A63)=5,Overblik!E$8,0))))),0)</f>
        <v>6</v>
      </c>
    </row>
    <row r="64" spans="1:6" x14ac:dyDescent="0.3">
      <c r="A64" s="3">
        <f t="shared" si="1"/>
        <v>45352</v>
      </c>
      <c r="B64" s="12">
        <f t="shared" si="0"/>
        <v>3</v>
      </c>
      <c r="C64">
        <f>IF(_xlfn.XLOOKUP($A64,Helligdage!A:A,Helligdage!A:A,"")="",IF(WEEKDAY($A64)=1,Overblik!B$4,IF(WEEKDAY($A64)=2,Overblik!B$5,IF(WEEKDAY($A64)=3,Overblik!B$6,IF(WEEKDAY($A64)=4,Overblik!B$7,IF(WEEKDAY($A64)=5,Overblik!B$8,0))))),0)</f>
        <v>0</v>
      </c>
      <c r="D64">
        <f>IF(_xlfn.XLOOKUP($A64,Helligdage!B:B,Helligdage!B:B,"")="",IF(WEEKDAY($A64)=1,Overblik!C$4,IF(WEEKDAY($A64)=2,Overblik!C$5,IF(WEEKDAY($A64)=3,Overblik!C$6,IF(WEEKDAY($A64)=4,Overblik!C$7,IF(WEEKDAY($A64)=5,Overblik!C$8,0))))),0)</f>
        <v>0</v>
      </c>
      <c r="E64">
        <f>IF(_xlfn.XLOOKUP($A64,Helligdage!C:C,Helligdage!C:C,"")="",IF(WEEKDAY($A64)=1,Overblik!D$4,IF(WEEKDAY($A64)=2,Overblik!D$5,IF(WEEKDAY($A64)=3,Overblik!D$6,IF(WEEKDAY($A64)=4,Overblik!D$7,IF(WEEKDAY($A64)=5,Overblik!D$8,0))))),0)</f>
        <v>0</v>
      </c>
      <c r="F64">
        <f>IF(_xlfn.XLOOKUP($A64,Helligdage!D:D,Helligdage!D:D,"")="",IF(WEEKDAY($A64)=1,Overblik!E$4,IF(WEEKDAY($A64)=2,Overblik!E$5,IF(WEEKDAY($A64)=3,Overblik!E$6,IF(WEEKDAY($A64)=4,Overblik!E$7,IF(WEEKDAY($A64)=5,Overblik!E$8,0))))),0)</f>
        <v>0</v>
      </c>
    </row>
    <row r="65" spans="1:6" x14ac:dyDescent="0.3">
      <c r="A65" s="3">
        <f t="shared" si="1"/>
        <v>45353</v>
      </c>
      <c r="B65" s="12">
        <f t="shared" si="0"/>
        <v>3</v>
      </c>
      <c r="C65">
        <f>IF(_xlfn.XLOOKUP($A65,Helligdage!A:A,Helligdage!A:A,"")="",IF(WEEKDAY($A65)=1,Overblik!B$4,IF(WEEKDAY($A65)=2,Overblik!B$5,IF(WEEKDAY($A65)=3,Overblik!B$6,IF(WEEKDAY($A65)=4,Overblik!B$7,IF(WEEKDAY($A65)=5,Overblik!B$8,0))))),0)</f>
        <v>0</v>
      </c>
      <c r="D65">
        <f>IF(_xlfn.XLOOKUP($A65,Helligdage!B:B,Helligdage!B:B,"")="",IF(WEEKDAY($A65)=1,Overblik!C$4,IF(WEEKDAY($A65)=2,Overblik!C$5,IF(WEEKDAY($A65)=3,Overblik!C$6,IF(WEEKDAY($A65)=4,Overblik!C$7,IF(WEEKDAY($A65)=5,Overblik!C$8,0))))),0)</f>
        <v>0</v>
      </c>
      <c r="E65">
        <f>IF(_xlfn.XLOOKUP($A65,Helligdage!C:C,Helligdage!C:C,"")="",IF(WEEKDAY($A65)=1,Overblik!D$4,IF(WEEKDAY($A65)=2,Overblik!D$5,IF(WEEKDAY($A65)=3,Overblik!D$6,IF(WEEKDAY($A65)=4,Overblik!D$7,IF(WEEKDAY($A65)=5,Overblik!D$8,0))))),0)</f>
        <v>0</v>
      </c>
      <c r="F65">
        <f>IF(_xlfn.XLOOKUP($A65,Helligdage!D:D,Helligdage!D:D,"")="",IF(WEEKDAY($A65)=1,Overblik!E$4,IF(WEEKDAY($A65)=2,Overblik!E$5,IF(WEEKDAY($A65)=3,Overblik!E$6,IF(WEEKDAY($A65)=4,Overblik!E$7,IF(WEEKDAY($A65)=5,Overblik!E$8,0))))),0)</f>
        <v>0</v>
      </c>
    </row>
    <row r="66" spans="1:6" x14ac:dyDescent="0.3">
      <c r="A66" s="3">
        <f t="shared" si="1"/>
        <v>45354</v>
      </c>
      <c r="B66" s="12">
        <f t="shared" si="0"/>
        <v>3</v>
      </c>
      <c r="C66">
        <f>IF(_xlfn.XLOOKUP($A66,Helligdage!A:A,Helligdage!A:A,"")="",IF(WEEKDAY($A66)=1,Overblik!B$4,IF(WEEKDAY($A66)=2,Overblik!B$5,IF(WEEKDAY($A66)=3,Overblik!B$6,IF(WEEKDAY($A66)=4,Overblik!B$7,IF(WEEKDAY($A66)=5,Overblik!B$8,0))))),0)</f>
        <v>7.5</v>
      </c>
      <c r="D66">
        <f>IF(_xlfn.XLOOKUP($A66,Helligdage!B:B,Helligdage!B:B,"")="",IF(WEEKDAY($A66)=1,Overblik!C$4,IF(WEEKDAY($A66)=2,Overblik!C$5,IF(WEEKDAY($A66)=3,Overblik!C$6,IF(WEEKDAY($A66)=4,Overblik!C$7,IF(WEEKDAY($A66)=5,Overblik!C$8,0))))),0)</f>
        <v>6.25</v>
      </c>
      <c r="E66">
        <f>IF(_xlfn.XLOOKUP($A66,Helligdage!C:C,Helligdage!C:C,"")="",IF(WEEKDAY($A66)=1,Overblik!D$4,IF(WEEKDAY($A66)=2,Overblik!D$5,IF(WEEKDAY($A66)=3,Overblik!D$6,IF(WEEKDAY($A66)=4,Overblik!D$7,IF(WEEKDAY($A66)=5,Overblik!D$8,0))))),0)</f>
        <v>6</v>
      </c>
      <c r="F66">
        <f>IF(_xlfn.XLOOKUP($A66,Helligdage!D:D,Helligdage!D:D,"")="",IF(WEEKDAY($A66)=1,Overblik!E$4,IF(WEEKDAY($A66)=2,Overblik!E$5,IF(WEEKDAY($A66)=3,Overblik!E$6,IF(WEEKDAY($A66)=4,Overblik!E$7,IF(WEEKDAY($A66)=5,Overblik!E$8,0))))),0)</f>
        <v>7</v>
      </c>
    </row>
    <row r="67" spans="1:6" x14ac:dyDescent="0.3">
      <c r="A67" s="3">
        <f t="shared" si="1"/>
        <v>45355</v>
      </c>
      <c r="B67" s="12">
        <f t="shared" si="0"/>
        <v>3</v>
      </c>
      <c r="C67">
        <f>IF(_xlfn.XLOOKUP($A67,Helligdage!A:A,Helligdage!A:A,"")="",IF(WEEKDAY($A67)=1,Overblik!B$4,IF(WEEKDAY($A67)=2,Overblik!B$5,IF(WEEKDAY($A67)=3,Overblik!B$6,IF(WEEKDAY($A67)=4,Overblik!B$7,IF(WEEKDAY($A67)=5,Overblik!B$8,0))))),0)</f>
        <v>7.5</v>
      </c>
      <c r="D67">
        <f>IF(_xlfn.XLOOKUP($A67,Helligdage!B:B,Helligdage!B:B,"")="",IF(WEEKDAY($A67)=1,Overblik!C$4,IF(WEEKDAY($A67)=2,Overblik!C$5,IF(WEEKDAY($A67)=3,Overblik!C$6,IF(WEEKDAY($A67)=4,Overblik!C$7,IF(WEEKDAY($A67)=5,Overblik!C$8,0))))),0)</f>
        <v>6.25</v>
      </c>
      <c r="E67">
        <f>IF(_xlfn.XLOOKUP($A67,Helligdage!C:C,Helligdage!C:C,"")="",IF(WEEKDAY($A67)=1,Overblik!D$4,IF(WEEKDAY($A67)=2,Overblik!D$5,IF(WEEKDAY($A67)=3,Overblik!D$6,IF(WEEKDAY($A67)=4,Overblik!D$7,IF(WEEKDAY($A67)=5,Overblik!D$8,0))))),0)</f>
        <v>6</v>
      </c>
      <c r="F67">
        <f>IF(_xlfn.XLOOKUP($A67,Helligdage!D:D,Helligdage!D:D,"")="",IF(WEEKDAY($A67)=1,Overblik!E$4,IF(WEEKDAY($A67)=2,Overblik!E$5,IF(WEEKDAY($A67)=3,Overblik!E$6,IF(WEEKDAY($A67)=4,Overblik!E$7,IF(WEEKDAY($A67)=5,Overblik!E$8,0))))),0)</f>
        <v>7</v>
      </c>
    </row>
    <row r="68" spans="1:6" x14ac:dyDescent="0.3">
      <c r="A68" s="3">
        <f t="shared" si="1"/>
        <v>45356</v>
      </c>
      <c r="B68" s="12">
        <f t="shared" si="0"/>
        <v>3</v>
      </c>
      <c r="C68">
        <f>IF(_xlfn.XLOOKUP($A68,Helligdage!A:A,Helligdage!A:A,"")="",IF(WEEKDAY($A68)=1,Overblik!B$4,IF(WEEKDAY($A68)=2,Overblik!B$5,IF(WEEKDAY($A68)=3,Overblik!B$6,IF(WEEKDAY($A68)=4,Overblik!B$7,IF(WEEKDAY($A68)=5,Overblik!B$8,0))))),0)</f>
        <v>7.5</v>
      </c>
      <c r="D68">
        <f>IF(_xlfn.XLOOKUP($A68,Helligdage!B:B,Helligdage!B:B,"")="",IF(WEEKDAY($A68)=1,Overblik!C$4,IF(WEEKDAY($A68)=2,Overblik!C$5,IF(WEEKDAY($A68)=3,Overblik!C$6,IF(WEEKDAY($A68)=4,Overblik!C$7,IF(WEEKDAY($A68)=5,Overblik!C$8,0))))),0)</f>
        <v>6.25</v>
      </c>
      <c r="E68">
        <f>IF(_xlfn.XLOOKUP($A68,Helligdage!C:C,Helligdage!C:C,"")="",IF(WEEKDAY($A68)=1,Overblik!D$4,IF(WEEKDAY($A68)=2,Overblik!D$5,IF(WEEKDAY($A68)=3,Overblik!D$6,IF(WEEKDAY($A68)=4,Overblik!D$7,IF(WEEKDAY($A68)=5,Overblik!D$8,0))))),0)</f>
        <v>6</v>
      </c>
      <c r="F68">
        <f>IF(_xlfn.XLOOKUP($A68,Helligdage!D:D,Helligdage!D:D,"")="",IF(WEEKDAY($A68)=1,Overblik!E$4,IF(WEEKDAY($A68)=2,Overblik!E$5,IF(WEEKDAY($A68)=3,Overblik!E$6,IF(WEEKDAY($A68)=4,Overblik!E$7,IF(WEEKDAY($A68)=5,Overblik!E$8,0))))),0)</f>
        <v>7</v>
      </c>
    </row>
    <row r="69" spans="1:6" x14ac:dyDescent="0.3">
      <c r="A69" s="3">
        <f t="shared" si="1"/>
        <v>45357</v>
      </c>
      <c r="B69" s="12">
        <f t="shared" ref="B69:B132" si="2">MONTH(A69)</f>
        <v>3</v>
      </c>
      <c r="C69">
        <f>IF(_xlfn.XLOOKUP($A69,Helligdage!A:A,Helligdage!A:A,"")="",IF(WEEKDAY($A69)=1,Overblik!B$4,IF(WEEKDAY($A69)=2,Overblik!B$5,IF(WEEKDAY($A69)=3,Overblik!B$6,IF(WEEKDAY($A69)=4,Overblik!B$7,IF(WEEKDAY($A69)=5,Overblik!B$8,0))))),0)</f>
        <v>7.5</v>
      </c>
      <c r="D69">
        <f>IF(_xlfn.XLOOKUP($A69,Helligdage!B:B,Helligdage!B:B,"")="",IF(WEEKDAY($A69)=1,Overblik!C$4,IF(WEEKDAY($A69)=2,Overblik!C$5,IF(WEEKDAY($A69)=3,Overblik!C$6,IF(WEEKDAY($A69)=4,Overblik!C$7,IF(WEEKDAY($A69)=5,Overblik!C$8,0))))),0)</f>
        <v>6.25</v>
      </c>
      <c r="E69">
        <f>IF(_xlfn.XLOOKUP($A69,Helligdage!C:C,Helligdage!C:C,"")="",IF(WEEKDAY($A69)=1,Overblik!D$4,IF(WEEKDAY($A69)=2,Overblik!D$5,IF(WEEKDAY($A69)=3,Overblik!D$6,IF(WEEKDAY($A69)=4,Overblik!D$7,IF(WEEKDAY($A69)=5,Overblik!D$8,0))))),0)</f>
        <v>6</v>
      </c>
      <c r="F69">
        <f>IF(_xlfn.XLOOKUP($A69,Helligdage!D:D,Helligdage!D:D,"")="",IF(WEEKDAY($A69)=1,Overblik!E$4,IF(WEEKDAY($A69)=2,Overblik!E$5,IF(WEEKDAY($A69)=3,Overblik!E$6,IF(WEEKDAY($A69)=4,Overblik!E$7,IF(WEEKDAY($A69)=5,Overblik!E$8,0))))),0)</f>
        <v>7</v>
      </c>
    </row>
    <row r="70" spans="1:6" x14ac:dyDescent="0.3">
      <c r="A70" s="3">
        <f t="shared" ref="A70:A133" si="3">A69+1</f>
        <v>45358</v>
      </c>
      <c r="B70" s="12">
        <f t="shared" si="2"/>
        <v>3</v>
      </c>
      <c r="C70">
        <f>IF(_xlfn.XLOOKUP($A70,Helligdage!A:A,Helligdage!A:A,"")="",IF(WEEKDAY($A70)=1,Overblik!B$4,IF(WEEKDAY($A70)=2,Overblik!B$5,IF(WEEKDAY($A70)=3,Overblik!B$6,IF(WEEKDAY($A70)=4,Overblik!B$7,IF(WEEKDAY($A70)=5,Overblik!B$8,0))))),0)</f>
        <v>7</v>
      </c>
      <c r="D70">
        <f>IF(_xlfn.XLOOKUP($A70,Helligdage!B:B,Helligdage!B:B,"")="",IF(WEEKDAY($A70)=1,Overblik!C$4,IF(WEEKDAY($A70)=2,Overblik!C$5,IF(WEEKDAY($A70)=3,Overblik!C$6,IF(WEEKDAY($A70)=4,Overblik!C$7,IF(WEEKDAY($A70)=5,Overblik!C$8,0))))),0)</f>
        <v>0</v>
      </c>
      <c r="E70">
        <f>IF(_xlfn.XLOOKUP($A70,Helligdage!C:C,Helligdage!C:C,"")="",IF(WEEKDAY($A70)=1,Overblik!D$4,IF(WEEKDAY($A70)=2,Overblik!D$5,IF(WEEKDAY($A70)=3,Overblik!D$6,IF(WEEKDAY($A70)=4,Overblik!D$7,IF(WEEKDAY($A70)=5,Overblik!D$8,0))))),0)</f>
        <v>6</v>
      </c>
      <c r="F70">
        <f>IF(_xlfn.XLOOKUP($A70,Helligdage!D:D,Helligdage!D:D,"")="",IF(WEEKDAY($A70)=1,Overblik!E$4,IF(WEEKDAY($A70)=2,Overblik!E$5,IF(WEEKDAY($A70)=3,Overblik!E$6,IF(WEEKDAY($A70)=4,Overblik!E$7,IF(WEEKDAY($A70)=5,Overblik!E$8,0))))),0)</f>
        <v>6</v>
      </c>
    </row>
    <row r="71" spans="1:6" x14ac:dyDescent="0.3">
      <c r="A71" s="3">
        <f t="shared" si="3"/>
        <v>45359</v>
      </c>
      <c r="B71" s="12">
        <f t="shared" si="2"/>
        <v>3</v>
      </c>
      <c r="C71">
        <f>IF(_xlfn.XLOOKUP($A71,Helligdage!A:A,Helligdage!A:A,"")="",IF(WEEKDAY($A71)=1,Overblik!B$4,IF(WEEKDAY($A71)=2,Overblik!B$5,IF(WEEKDAY($A71)=3,Overblik!B$6,IF(WEEKDAY($A71)=4,Overblik!B$7,IF(WEEKDAY($A71)=5,Overblik!B$8,0))))),0)</f>
        <v>0</v>
      </c>
      <c r="D71">
        <f>IF(_xlfn.XLOOKUP($A71,Helligdage!B:B,Helligdage!B:B,"")="",IF(WEEKDAY($A71)=1,Overblik!C$4,IF(WEEKDAY($A71)=2,Overblik!C$5,IF(WEEKDAY($A71)=3,Overblik!C$6,IF(WEEKDAY($A71)=4,Overblik!C$7,IF(WEEKDAY($A71)=5,Overblik!C$8,0))))),0)</f>
        <v>0</v>
      </c>
      <c r="E71">
        <f>IF(_xlfn.XLOOKUP($A71,Helligdage!C:C,Helligdage!C:C,"")="",IF(WEEKDAY($A71)=1,Overblik!D$4,IF(WEEKDAY($A71)=2,Overblik!D$5,IF(WEEKDAY($A71)=3,Overblik!D$6,IF(WEEKDAY($A71)=4,Overblik!D$7,IF(WEEKDAY($A71)=5,Overblik!D$8,0))))),0)</f>
        <v>0</v>
      </c>
      <c r="F71">
        <f>IF(_xlfn.XLOOKUP($A71,Helligdage!D:D,Helligdage!D:D,"")="",IF(WEEKDAY($A71)=1,Overblik!E$4,IF(WEEKDAY($A71)=2,Overblik!E$5,IF(WEEKDAY($A71)=3,Overblik!E$6,IF(WEEKDAY($A71)=4,Overblik!E$7,IF(WEEKDAY($A71)=5,Overblik!E$8,0))))),0)</f>
        <v>0</v>
      </c>
    </row>
    <row r="72" spans="1:6" x14ac:dyDescent="0.3">
      <c r="A72" s="3">
        <f t="shared" si="3"/>
        <v>45360</v>
      </c>
      <c r="B72" s="12">
        <f t="shared" si="2"/>
        <v>3</v>
      </c>
      <c r="C72">
        <f>IF(_xlfn.XLOOKUP($A72,Helligdage!A:A,Helligdage!A:A,"")="",IF(WEEKDAY($A72)=1,Overblik!B$4,IF(WEEKDAY($A72)=2,Overblik!B$5,IF(WEEKDAY($A72)=3,Overblik!B$6,IF(WEEKDAY($A72)=4,Overblik!B$7,IF(WEEKDAY($A72)=5,Overblik!B$8,0))))),0)</f>
        <v>0</v>
      </c>
      <c r="D72">
        <f>IF(_xlfn.XLOOKUP($A72,Helligdage!B:B,Helligdage!B:B,"")="",IF(WEEKDAY($A72)=1,Overblik!C$4,IF(WEEKDAY($A72)=2,Overblik!C$5,IF(WEEKDAY($A72)=3,Overblik!C$6,IF(WEEKDAY($A72)=4,Overblik!C$7,IF(WEEKDAY($A72)=5,Overblik!C$8,0))))),0)</f>
        <v>0</v>
      </c>
      <c r="E72">
        <f>IF(_xlfn.XLOOKUP($A72,Helligdage!C:C,Helligdage!C:C,"")="",IF(WEEKDAY($A72)=1,Overblik!D$4,IF(WEEKDAY($A72)=2,Overblik!D$5,IF(WEEKDAY($A72)=3,Overblik!D$6,IF(WEEKDAY($A72)=4,Overblik!D$7,IF(WEEKDAY($A72)=5,Overblik!D$8,0))))),0)</f>
        <v>0</v>
      </c>
      <c r="F72">
        <f>IF(_xlfn.XLOOKUP($A72,Helligdage!D:D,Helligdage!D:D,"")="",IF(WEEKDAY($A72)=1,Overblik!E$4,IF(WEEKDAY($A72)=2,Overblik!E$5,IF(WEEKDAY($A72)=3,Overblik!E$6,IF(WEEKDAY($A72)=4,Overblik!E$7,IF(WEEKDAY($A72)=5,Overblik!E$8,0))))),0)</f>
        <v>0</v>
      </c>
    </row>
    <row r="73" spans="1:6" x14ac:dyDescent="0.3">
      <c r="A73" s="3">
        <f t="shared" si="3"/>
        <v>45361</v>
      </c>
      <c r="B73" s="12">
        <f t="shared" si="2"/>
        <v>3</v>
      </c>
      <c r="C73">
        <f>IF(_xlfn.XLOOKUP($A73,Helligdage!A:A,Helligdage!A:A,"")="",IF(WEEKDAY($A73)=1,Overblik!B$4,IF(WEEKDAY($A73)=2,Overblik!B$5,IF(WEEKDAY($A73)=3,Overblik!B$6,IF(WEEKDAY($A73)=4,Overblik!B$7,IF(WEEKDAY($A73)=5,Overblik!B$8,0))))),0)</f>
        <v>7.5</v>
      </c>
      <c r="D73">
        <f>IF(_xlfn.XLOOKUP($A73,Helligdage!B:B,Helligdage!B:B,"")="",IF(WEEKDAY($A73)=1,Overblik!C$4,IF(WEEKDAY($A73)=2,Overblik!C$5,IF(WEEKDAY($A73)=3,Overblik!C$6,IF(WEEKDAY($A73)=4,Overblik!C$7,IF(WEEKDAY($A73)=5,Overblik!C$8,0))))),0)</f>
        <v>6.25</v>
      </c>
      <c r="E73">
        <f>IF(_xlfn.XLOOKUP($A73,Helligdage!C:C,Helligdage!C:C,"")="",IF(WEEKDAY($A73)=1,Overblik!D$4,IF(WEEKDAY($A73)=2,Overblik!D$5,IF(WEEKDAY($A73)=3,Overblik!D$6,IF(WEEKDAY($A73)=4,Overblik!D$7,IF(WEEKDAY($A73)=5,Overblik!D$8,0))))),0)</f>
        <v>6</v>
      </c>
      <c r="F73">
        <f>IF(_xlfn.XLOOKUP($A73,Helligdage!D:D,Helligdage!D:D,"")="",IF(WEEKDAY($A73)=1,Overblik!E$4,IF(WEEKDAY($A73)=2,Overblik!E$5,IF(WEEKDAY($A73)=3,Overblik!E$6,IF(WEEKDAY($A73)=4,Overblik!E$7,IF(WEEKDAY($A73)=5,Overblik!E$8,0))))),0)</f>
        <v>7</v>
      </c>
    </row>
    <row r="74" spans="1:6" x14ac:dyDescent="0.3">
      <c r="A74" s="3">
        <f t="shared" si="3"/>
        <v>45362</v>
      </c>
      <c r="B74" s="12">
        <f t="shared" si="2"/>
        <v>3</v>
      </c>
      <c r="C74">
        <f>IF(_xlfn.XLOOKUP($A74,Helligdage!A:A,Helligdage!A:A,"")="",IF(WEEKDAY($A74)=1,Overblik!B$4,IF(WEEKDAY($A74)=2,Overblik!B$5,IF(WEEKDAY($A74)=3,Overblik!B$6,IF(WEEKDAY($A74)=4,Overblik!B$7,IF(WEEKDAY($A74)=5,Overblik!B$8,0))))),0)</f>
        <v>7.5</v>
      </c>
      <c r="D74">
        <f>IF(_xlfn.XLOOKUP($A74,Helligdage!B:B,Helligdage!B:B,"")="",IF(WEEKDAY($A74)=1,Overblik!C$4,IF(WEEKDAY($A74)=2,Overblik!C$5,IF(WEEKDAY($A74)=3,Overblik!C$6,IF(WEEKDAY($A74)=4,Overblik!C$7,IF(WEEKDAY($A74)=5,Overblik!C$8,0))))),0)</f>
        <v>6.25</v>
      </c>
      <c r="E74">
        <f>IF(_xlfn.XLOOKUP($A74,Helligdage!C:C,Helligdage!C:C,"")="",IF(WEEKDAY($A74)=1,Overblik!D$4,IF(WEEKDAY($A74)=2,Overblik!D$5,IF(WEEKDAY($A74)=3,Overblik!D$6,IF(WEEKDAY($A74)=4,Overblik!D$7,IF(WEEKDAY($A74)=5,Overblik!D$8,0))))),0)</f>
        <v>6</v>
      </c>
      <c r="F74">
        <f>IF(_xlfn.XLOOKUP($A74,Helligdage!D:D,Helligdage!D:D,"")="",IF(WEEKDAY($A74)=1,Overblik!E$4,IF(WEEKDAY($A74)=2,Overblik!E$5,IF(WEEKDAY($A74)=3,Overblik!E$6,IF(WEEKDAY($A74)=4,Overblik!E$7,IF(WEEKDAY($A74)=5,Overblik!E$8,0))))),0)</f>
        <v>7</v>
      </c>
    </row>
    <row r="75" spans="1:6" x14ac:dyDescent="0.3">
      <c r="A75" s="3">
        <f t="shared" si="3"/>
        <v>45363</v>
      </c>
      <c r="B75" s="12">
        <f t="shared" si="2"/>
        <v>3</v>
      </c>
      <c r="C75">
        <f>IF(_xlfn.XLOOKUP($A75,Helligdage!A:A,Helligdage!A:A,"")="",IF(WEEKDAY($A75)=1,Overblik!B$4,IF(WEEKDAY($A75)=2,Overblik!B$5,IF(WEEKDAY($A75)=3,Overblik!B$6,IF(WEEKDAY($A75)=4,Overblik!B$7,IF(WEEKDAY($A75)=5,Overblik!B$8,0))))),0)</f>
        <v>7.5</v>
      </c>
      <c r="D75">
        <f>IF(_xlfn.XLOOKUP($A75,Helligdage!B:B,Helligdage!B:B,"")="",IF(WEEKDAY($A75)=1,Overblik!C$4,IF(WEEKDAY($A75)=2,Overblik!C$5,IF(WEEKDAY($A75)=3,Overblik!C$6,IF(WEEKDAY($A75)=4,Overblik!C$7,IF(WEEKDAY($A75)=5,Overblik!C$8,0))))),0)</f>
        <v>6.25</v>
      </c>
      <c r="E75">
        <f>IF(_xlfn.XLOOKUP($A75,Helligdage!C:C,Helligdage!C:C,"")="",IF(WEEKDAY($A75)=1,Overblik!D$4,IF(WEEKDAY($A75)=2,Overblik!D$5,IF(WEEKDAY($A75)=3,Overblik!D$6,IF(WEEKDAY($A75)=4,Overblik!D$7,IF(WEEKDAY($A75)=5,Overblik!D$8,0))))),0)</f>
        <v>6</v>
      </c>
      <c r="F75">
        <f>IF(_xlfn.XLOOKUP($A75,Helligdage!D:D,Helligdage!D:D,"")="",IF(WEEKDAY($A75)=1,Overblik!E$4,IF(WEEKDAY($A75)=2,Overblik!E$5,IF(WEEKDAY($A75)=3,Overblik!E$6,IF(WEEKDAY($A75)=4,Overblik!E$7,IF(WEEKDAY($A75)=5,Overblik!E$8,0))))),0)</f>
        <v>7</v>
      </c>
    </row>
    <row r="76" spans="1:6" x14ac:dyDescent="0.3">
      <c r="A76" s="3">
        <f t="shared" si="3"/>
        <v>45364</v>
      </c>
      <c r="B76" s="12">
        <f t="shared" si="2"/>
        <v>3</v>
      </c>
      <c r="C76">
        <f>IF(_xlfn.XLOOKUP($A76,Helligdage!A:A,Helligdage!A:A,"")="",IF(WEEKDAY($A76)=1,Overblik!B$4,IF(WEEKDAY($A76)=2,Overblik!B$5,IF(WEEKDAY($A76)=3,Overblik!B$6,IF(WEEKDAY($A76)=4,Overblik!B$7,IF(WEEKDAY($A76)=5,Overblik!B$8,0))))),0)</f>
        <v>7.5</v>
      </c>
      <c r="D76">
        <f>IF(_xlfn.XLOOKUP($A76,Helligdage!B:B,Helligdage!B:B,"")="",IF(WEEKDAY($A76)=1,Overblik!C$4,IF(WEEKDAY($A76)=2,Overblik!C$5,IF(WEEKDAY($A76)=3,Overblik!C$6,IF(WEEKDAY($A76)=4,Overblik!C$7,IF(WEEKDAY($A76)=5,Overblik!C$8,0))))),0)</f>
        <v>6.25</v>
      </c>
      <c r="E76">
        <f>IF(_xlfn.XLOOKUP($A76,Helligdage!C:C,Helligdage!C:C,"")="",IF(WEEKDAY($A76)=1,Overblik!D$4,IF(WEEKDAY($A76)=2,Overblik!D$5,IF(WEEKDAY($A76)=3,Overblik!D$6,IF(WEEKDAY($A76)=4,Overblik!D$7,IF(WEEKDAY($A76)=5,Overblik!D$8,0))))),0)</f>
        <v>6</v>
      </c>
      <c r="F76">
        <f>IF(_xlfn.XLOOKUP($A76,Helligdage!D:D,Helligdage!D:D,"")="",IF(WEEKDAY($A76)=1,Overblik!E$4,IF(WEEKDAY($A76)=2,Overblik!E$5,IF(WEEKDAY($A76)=3,Overblik!E$6,IF(WEEKDAY($A76)=4,Overblik!E$7,IF(WEEKDAY($A76)=5,Overblik!E$8,0))))),0)</f>
        <v>7</v>
      </c>
    </row>
    <row r="77" spans="1:6" x14ac:dyDescent="0.3">
      <c r="A77" s="3">
        <f t="shared" si="3"/>
        <v>45365</v>
      </c>
      <c r="B77" s="12">
        <f t="shared" si="2"/>
        <v>3</v>
      </c>
      <c r="C77">
        <f>IF(_xlfn.XLOOKUP($A77,Helligdage!A:A,Helligdage!A:A,"")="",IF(WEEKDAY($A77)=1,Overblik!B$4,IF(WEEKDAY($A77)=2,Overblik!B$5,IF(WEEKDAY($A77)=3,Overblik!B$6,IF(WEEKDAY($A77)=4,Overblik!B$7,IF(WEEKDAY($A77)=5,Overblik!B$8,0))))),0)</f>
        <v>7</v>
      </c>
      <c r="D77">
        <f>IF(_xlfn.XLOOKUP($A77,Helligdage!B:B,Helligdage!B:B,"")="",IF(WEEKDAY($A77)=1,Overblik!C$4,IF(WEEKDAY($A77)=2,Overblik!C$5,IF(WEEKDAY($A77)=3,Overblik!C$6,IF(WEEKDAY($A77)=4,Overblik!C$7,IF(WEEKDAY($A77)=5,Overblik!C$8,0))))),0)</f>
        <v>0</v>
      </c>
      <c r="E77">
        <f>IF(_xlfn.XLOOKUP($A77,Helligdage!C:C,Helligdage!C:C,"")="",IF(WEEKDAY($A77)=1,Overblik!D$4,IF(WEEKDAY($A77)=2,Overblik!D$5,IF(WEEKDAY($A77)=3,Overblik!D$6,IF(WEEKDAY($A77)=4,Overblik!D$7,IF(WEEKDAY($A77)=5,Overblik!D$8,0))))),0)</f>
        <v>6</v>
      </c>
      <c r="F77">
        <f>IF(_xlfn.XLOOKUP($A77,Helligdage!D:D,Helligdage!D:D,"")="",IF(WEEKDAY($A77)=1,Overblik!E$4,IF(WEEKDAY($A77)=2,Overblik!E$5,IF(WEEKDAY($A77)=3,Overblik!E$6,IF(WEEKDAY($A77)=4,Overblik!E$7,IF(WEEKDAY($A77)=5,Overblik!E$8,0))))),0)</f>
        <v>6</v>
      </c>
    </row>
    <row r="78" spans="1:6" x14ac:dyDescent="0.3">
      <c r="A78" s="3">
        <f t="shared" si="3"/>
        <v>45366</v>
      </c>
      <c r="B78" s="12">
        <f t="shared" si="2"/>
        <v>3</v>
      </c>
      <c r="C78">
        <f>IF(_xlfn.XLOOKUP($A78,Helligdage!A:A,Helligdage!A:A,"")="",IF(WEEKDAY($A78)=1,Overblik!B$4,IF(WEEKDAY($A78)=2,Overblik!B$5,IF(WEEKDAY($A78)=3,Overblik!B$6,IF(WEEKDAY($A78)=4,Overblik!B$7,IF(WEEKDAY($A78)=5,Overblik!B$8,0))))),0)</f>
        <v>0</v>
      </c>
      <c r="D78">
        <f>IF(_xlfn.XLOOKUP($A78,Helligdage!B:B,Helligdage!B:B,"")="",IF(WEEKDAY($A78)=1,Overblik!C$4,IF(WEEKDAY($A78)=2,Overblik!C$5,IF(WEEKDAY($A78)=3,Overblik!C$6,IF(WEEKDAY($A78)=4,Overblik!C$7,IF(WEEKDAY($A78)=5,Overblik!C$8,0))))),0)</f>
        <v>0</v>
      </c>
      <c r="E78">
        <f>IF(_xlfn.XLOOKUP($A78,Helligdage!C:C,Helligdage!C:C,"")="",IF(WEEKDAY($A78)=1,Overblik!D$4,IF(WEEKDAY($A78)=2,Overblik!D$5,IF(WEEKDAY($A78)=3,Overblik!D$6,IF(WEEKDAY($A78)=4,Overblik!D$7,IF(WEEKDAY($A78)=5,Overblik!D$8,0))))),0)</f>
        <v>0</v>
      </c>
      <c r="F78">
        <f>IF(_xlfn.XLOOKUP($A78,Helligdage!D:D,Helligdage!D:D,"")="",IF(WEEKDAY($A78)=1,Overblik!E$4,IF(WEEKDAY($A78)=2,Overblik!E$5,IF(WEEKDAY($A78)=3,Overblik!E$6,IF(WEEKDAY($A78)=4,Overblik!E$7,IF(WEEKDAY($A78)=5,Overblik!E$8,0))))),0)</f>
        <v>0</v>
      </c>
    </row>
    <row r="79" spans="1:6" x14ac:dyDescent="0.3">
      <c r="A79" s="3">
        <f t="shared" si="3"/>
        <v>45367</v>
      </c>
      <c r="B79" s="12">
        <f t="shared" si="2"/>
        <v>3</v>
      </c>
      <c r="C79">
        <f>IF(_xlfn.XLOOKUP($A79,Helligdage!A:A,Helligdage!A:A,"")="",IF(WEEKDAY($A79)=1,Overblik!B$4,IF(WEEKDAY($A79)=2,Overblik!B$5,IF(WEEKDAY($A79)=3,Overblik!B$6,IF(WEEKDAY($A79)=4,Overblik!B$7,IF(WEEKDAY($A79)=5,Overblik!B$8,0))))),0)</f>
        <v>0</v>
      </c>
      <c r="D79">
        <f>IF(_xlfn.XLOOKUP($A79,Helligdage!B:B,Helligdage!B:B,"")="",IF(WEEKDAY($A79)=1,Overblik!C$4,IF(WEEKDAY($A79)=2,Overblik!C$5,IF(WEEKDAY($A79)=3,Overblik!C$6,IF(WEEKDAY($A79)=4,Overblik!C$7,IF(WEEKDAY($A79)=5,Overblik!C$8,0))))),0)</f>
        <v>0</v>
      </c>
      <c r="E79">
        <f>IF(_xlfn.XLOOKUP($A79,Helligdage!C:C,Helligdage!C:C,"")="",IF(WEEKDAY($A79)=1,Overblik!D$4,IF(WEEKDAY($A79)=2,Overblik!D$5,IF(WEEKDAY($A79)=3,Overblik!D$6,IF(WEEKDAY($A79)=4,Overblik!D$7,IF(WEEKDAY($A79)=5,Overblik!D$8,0))))),0)</f>
        <v>0</v>
      </c>
      <c r="F79">
        <f>IF(_xlfn.XLOOKUP($A79,Helligdage!D:D,Helligdage!D:D,"")="",IF(WEEKDAY($A79)=1,Overblik!E$4,IF(WEEKDAY($A79)=2,Overblik!E$5,IF(WEEKDAY($A79)=3,Overblik!E$6,IF(WEEKDAY($A79)=4,Overblik!E$7,IF(WEEKDAY($A79)=5,Overblik!E$8,0))))),0)</f>
        <v>0</v>
      </c>
    </row>
    <row r="80" spans="1:6" x14ac:dyDescent="0.3">
      <c r="A80" s="3">
        <f t="shared" si="3"/>
        <v>45368</v>
      </c>
      <c r="B80" s="12">
        <f t="shared" si="2"/>
        <v>3</v>
      </c>
      <c r="C80">
        <f>IF(_xlfn.XLOOKUP($A80,Helligdage!A:A,Helligdage!A:A,"")="",IF(WEEKDAY($A80)=1,Overblik!B$4,IF(WEEKDAY($A80)=2,Overblik!B$5,IF(WEEKDAY($A80)=3,Overblik!B$6,IF(WEEKDAY($A80)=4,Overblik!B$7,IF(WEEKDAY($A80)=5,Overblik!B$8,0))))),0)</f>
        <v>7.5</v>
      </c>
      <c r="D80">
        <f>IF(_xlfn.XLOOKUP($A80,Helligdage!B:B,Helligdage!B:B,"")="",IF(WEEKDAY($A80)=1,Overblik!C$4,IF(WEEKDAY($A80)=2,Overblik!C$5,IF(WEEKDAY($A80)=3,Overblik!C$6,IF(WEEKDAY($A80)=4,Overblik!C$7,IF(WEEKDAY($A80)=5,Overblik!C$8,0))))),0)</f>
        <v>6.25</v>
      </c>
      <c r="E80">
        <f>IF(_xlfn.XLOOKUP($A80,Helligdage!C:C,Helligdage!C:C,"")="",IF(WEEKDAY($A80)=1,Overblik!D$4,IF(WEEKDAY($A80)=2,Overblik!D$5,IF(WEEKDAY($A80)=3,Overblik!D$6,IF(WEEKDAY($A80)=4,Overblik!D$7,IF(WEEKDAY($A80)=5,Overblik!D$8,0))))),0)</f>
        <v>6</v>
      </c>
      <c r="F80">
        <f>IF(_xlfn.XLOOKUP($A80,Helligdage!D:D,Helligdage!D:D,"")="",IF(WEEKDAY($A80)=1,Overblik!E$4,IF(WEEKDAY($A80)=2,Overblik!E$5,IF(WEEKDAY($A80)=3,Overblik!E$6,IF(WEEKDAY($A80)=4,Overblik!E$7,IF(WEEKDAY($A80)=5,Overblik!E$8,0))))),0)</f>
        <v>7</v>
      </c>
    </row>
    <row r="81" spans="1:6" x14ac:dyDescent="0.3">
      <c r="A81" s="3">
        <f t="shared" si="3"/>
        <v>45369</v>
      </c>
      <c r="B81" s="12">
        <f t="shared" si="2"/>
        <v>3</v>
      </c>
      <c r="C81">
        <f>IF(_xlfn.XLOOKUP($A81,Helligdage!A:A,Helligdage!A:A,"")="",IF(WEEKDAY($A81)=1,Overblik!B$4,IF(WEEKDAY($A81)=2,Overblik!B$5,IF(WEEKDAY($A81)=3,Overblik!B$6,IF(WEEKDAY($A81)=4,Overblik!B$7,IF(WEEKDAY($A81)=5,Overblik!B$8,0))))),0)</f>
        <v>7.5</v>
      </c>
      <c r="D81">
        <f>IF(_xlfn.XLOOKUP($A81,Helligdage!B:B,Helligdage!B:B,"")="",IF(WEEKDAY($A81)=1,Overblik!C$4,IF(WEEKDAY($A81)=2,Overblik!C$5,IF(WEEKDAY($A81)=3,Overblik!C$6,IF(WEEKDAY($A81)=4,Overblik!C$7,IF(WEEKDAY($A81)=5,Overblik!C$8,0))))),0)</f>
        <v>6.25</v>
      </c>
      <c r="E81">
        <f>IF(_xlfn.XLOOKUP($A81,Helligdage!C:C,Helligdage!C:C,"")="",IF(WEEKDAY($A81)=1,Overblik!D$4,IF(WEEKDAY($A81)=2,Overblik!D$5,IF(WEEKDAY($A81)=3,Overblik!D$6,IF(WEEKDAY($A81)=4,Overblik!D$7,IF(WEEKDAY($A81)=5,Overblik!D$8,0))))),0)</f>
        <v>6</v>
      </c>
      <c r="F81">
        <f>IF(_xlfn.XLOOKUP($A81,Helligdage!D:D,Helligdage!D:D,"")="",IF(WEEKDAY($A81)=1,Overblik!E$4,IF(WEEKDAY($A81)=2,Overblik!E$5,IF(WEEKDAY($A81)=3,Overblik!E$6,IF(WEEKDAY($A81)=4,Overblik!E$7,IF(WEEKDAY($A81)=5,Overblik!E$8,0))))),0)</f>
        <v>7</v>
      </c>
    </row>
    <row r="82" spans="1:6" x14ac:dyDescent="0.3">
      <c r="A82" s="3">
        <f t="shared" si="3"/>
        <v>45370</v>
      </c>
      <c r="B82" s="12">
        <f t="shared" si="2"/>
        <v>3</v>
      </c>
      <c r="C82">
        <f>IF(_xlfn.XLOOKUP($A82,Helligdage!A:A,Helligdage!A:A,"")="",IF(WEEKDAY($A82)=1,Overblik!B$4,IF(WEEKDAY($A82)=2,Overblik!B$5,IF(WEEKDAY($A82)=3,Overblik!B$6,IF(WEEKDAY($A82)=4,Overblik!B$7,IF(WEEKDAY($A82)=5,Overblik!B$8,0))))),0)</f>
        <v>7.5</v>
      </c>
      <c r="D82">
        <f>IF(_xlfn.XLOOKUP($A82,Helligdage!B:B,Helligdage!B:B,"")="",IF(WEEKDAY($A82)=1,Overblik!C$4,IF(WEEKDAY($A82)=2,Overblik!C$5,IF(WEEKDAY($A82)=3,Overblik!C$6,IF(WEEKDAY($A82)=4,Overblik!C$7,IF(WEEKDAY($A82)=5,Overblik!C$8,0))))),0)</f>
        <v>6.25</v>
      </c>
      <c r="E82">
        <f>IF(_xlfn.XLOOKUP($A82,Helligdage!C:C,Helligdage!C:C,"")="",IF(WEEKDAY($A82)=1,Overblik!D$4,IF(WEEKDAY($A82)=2,Overblik!D$5,IF(WEEKDAY($A82)=3,Overblik!D$6,IF(WEEKDAY($A82)=4,Overblik!D$7,IF(WEEKDAY($A82)=5,Overblik!D$8,0))))),0)</f>
        <v>6</v>
      </c>
      <c r="F82">
        <f>IF(_xlfn.XLOOKUP($A82,Helligdage!D:D,Helligdage!D:D,"")="",IF(WEEKDAY($A82)=1,Overblik!E$4,IF(WEEKDAY($A82)=2,Overblik!E$5,IF(WEEKDAY($A82)=3,Overblik!E$6,IF(WEEKDAY($A82)=4,Overblik!E$7,IF(WEEKDAY($A82)=5,Overblik!E$8,0))))),0)</f>
        <v>7</v>
      </c>
    </row>
    <row r="83" spans="1:6" x14ac:dyDescent="0.3">
      <c r="A83" s="3">
        <f t="shared" si="3"/>
        <v>45371</v>
      </c>
      <c r="B83" s="12">
        <f t="shared" si="2"/>
        <v>3</v>
      </c>
      <c r="C83">
        <f>IF(_xlfn.XLOOKUP($A83,Helligdage!A:A,Helligdage!A:A,"")="",IF(WEEKDAY($A83)=1,Overblik!B$4,IF(WEEKDAY($A83)=2,Overblik!B$5,IF(WEEKDAY($A83)=3,Overblik!B$6,IF(WEEKDAY($A83)=4,Overblik!B$7,IF(WEEKDAY($A83)=5,Overblik!B$8,0))))),0)</f>
        <v>7.5</v>
      </c>
      <c r="D83">
        <f>IF(_xlfn.XLOOKUP($A83,Helligdage!B:B,Helligdage!B:B,"")="",IF(WEEKDAY($A83)=1,Overblik!C$4,IF(WEEKDAY($A83)=2,Overblik!C$5,IF(WEEKDAY($A83)=3,Overblik!C$6,IF(WEEKDAY($A83)=4,Overblik!C$7,IF(WEEKDAY($A83)=5,Overblik!C$8,0))))),0)</f>
        <v>6.25</v>
      </c>
      <c r="E83">
        <f>IF(_xlfn.XLOOKUP($A83,Helligdage!C:C,Helligdage!C:C,"")="",IF(WEEKDAY($A83)=1,Overblik!D$4,IF(WEEKDAY($A83)=2,Overblik!D$5,IF(WEEKDAY($A83)=3,Overblik!D$6,IF(WEEKDAY($A83)=4,Overblik!D$7,IF(WEEKDAY($A83)=5,Overblik!D$8,0))))),0)</f>
        <v>6</v>
      </c>
      <c r="F83">
        <f>IF(_xlfn.XLOOKUP($A83,Helligdage!D:D,Helligdage!D:D,"")="",IF(WEEKDAY($A83)=1,Overblik!E$4,IF(WEEKDAY($A83)=2,Overblik!E$5,IF(WEEKDAY($A83)=3,Overblik!E$6,IF(WEEKDAY($A83)=4,Overblik!E$7,IF(WEEKDAY($A83)=5,Overblik!E$8,0))))),0)</f>
        <v>7</v>
      </c>
    </row>
    <row r="84" spans="1:6" x14ac:dyDescent="0.3">
      <c r="A84" s="3">
        <f t="shared" si="3"/>
        <v>45372</v>
      </c>
      <c r="B84" s="12">
        <f t="shared" si="2"/>
        <v>3</v>
      </c>
      <c r="C84">
        <f>IF(_xlfn.XLOOKUP($A84,Helligdage!A:A,Helligdage!A:A,"")="",IF(WEEKDAY($A84)=1,Overblik!B$4,IF(WEEKDAY($A84)=2,Overblik!B$5,IF(WEEKDAY($A84)=3,Overblik!B$6,IF(WEEKDAY($A84)=4,Overblik!B$7,IF(WEEKDAY($A84)=5,Overblik!B$8,0))))),0)</f>
        <v>7</v>
      </c>
      <c r="D84">
        <f>IF(_xlfn.XLOOKUP($A84,Helligdage!B:B,Helligdage!B:B,"")="",IF(WEEKDAY($A84)=1,Overblik!C$4,IF(WEEKDAY($A84)=2,Overblik!C$5,IF(WEEKDAY($A84)=3,Overblik!C$6,IF(WEEKDAY($A84)=4,Overblik!C$7,IF(WEEKDAY($A84)=5,Overblik!C$8,0))))),0)</f>
        <v>0</v>
      </c>
      <c r="E84">
        <f>IF(_xlfn.XLOOKUP($A84,Helligdage!C:C,Helligdage!C:C,"")="",IF(WEEKDAY($A84)=1,Overblik!D$4,IF(WEEKDAY($A84)=2,Overblik!D$5,IF(WEEKDAY($A84)=3,Overblik!D$6,IF(WEEKDAY($A84)=4,Overblik!D$7,IF(WEEKDAY($A84)=5,Overblik!D$8,0))))),0)</f>
        <v>6</v>
      </c>
      <c r="F84">
        <f>IF(_xlfn.XLOOKUP($A84,Helligdage!D:D,Helligdage!D:D,"")="",IF(WEEKDAY($A84)=1,Overblik!E$4,IF(WEEKDAY($A84)=2,Overblik!E$5,IF(WEEKDAY($A84)=3,Overblik!E$6,IF(WEEKDAY($A84)=4,Overblik!E$7,IF(WEEKDAY($A84)=5,Overblik!E$8,0))))),0)</f>
        <v>6</v>
      </c>
    </row>
    <row r="85" spans="1:6" x14ac:dyDescent="0.3">
      <c r="A85" s="3">
        <f t="shared" si="3"/>
        <v>45373</v>
      </c>
      <c r="B85" s="12">
        <f t="shared" si="2"/>
        <v>3</v>
      </c>
      <c r="C85">
        <f>IF(_xlfn.XLOOKUP($A85,Helligdage!A:A,Helligdage!A:A,"")="",IF(WEEKDAY($A85)=1,Overblik!B$4,IF(WEEKDAY($A85)=2,Overblik!B$5,IF(WEEKDAY($A85)=3,Overblik!B$6,IF(WEEKDAY($A85)=4,Overblik!B$7,IF(WEEKDAY($A85)=5,Overblik!B$8,0))))),0)</f>
        <v>0</v>
      </c>
      <c r="D85">
        <f>IF(_xlfn.XLOOKUP($A85,Helligdage!B:B,Helligdage!B:B,"")="",IF(WEEKDAY($A85)=1,Overblik!C$4,IF(WEEKDAY($A85)=2,Overblik!C$5,IF(WEEKDAY($A85)=3,Overblik!C$6,IF(WEEKDAY($A85)=4,Overblik!C$7,IF(WEEKDAY($A85)=5,Overblik!C$8,0))))),0)</f>
        <v>0</v>
      </c>
      <c r="E85">
        <f>IF(_xlfn.XLOOKUP($A85,Helligdage!C:C,Helligdage!C:C,"")="",IF(WEEKDAY($A85)=1,Overblik!D$4,IF(WEEKDAY($A85)=2,Overblik!D$5,IF(WEEKDAY($A85)=3,Overblik!D$6,IF(WEEKDAY($A85)=4,Overblik!D$7,IF(WEEKDAY($A85)=5,Overblik!D$8,0))))),0)</f>
        <v>0</v>
      </c>
      <c r="F85">
        <f>IF(_xlfn.XLOOKUP($A85,Helligdage!D:D,Helligdage!D:D,"")="",IF(WEEKDAY($A85)=1,Overblik!E$4,IF(WEEKDAY($A85)=2,Overblik!E$5,IF(WEEKDAY($A85)=3,Overblik!E$6,IF(WEEKDAY($A85)=4,Overblik!E$7,IF(WEEKDAY($A85)=5,Overblik!E$8,0))))),0)</f>
        <v>0</v>
      </c>
    </row>
    <row r="86" spans="1:6" x14ac:dyDescent="0.3">
      <c r="A86" s="3">
        <f t="shared" si="3"/>
        <v>45374</v>
      </c>
      <c r="B86" s="12">
        <f t="shared" si="2"/>
        <v>3</v>
      </c>
      <c r="C86">
        <f>IF(_xlfn.XLOOKUP($A86,Helligdage!A:A,Helligdage!A:A,"")="",IF(WEEKDAY($A86)=1,Overblik!B$4,IF(WEEKDAY($A86)=2,Overblik!B$5,IF(WEEKDAY($A86)=3,Overblik!B$6,IF(WEEKDAY($A86)=4,Overblik!B$7,IF(WEEKDAY($A86)=5,Overblik!B$8,0))))),0)</f>
        <v>0</v>
      </c>
      <c r="D86">
        <f>IF(_xlfn.XLOOKUP($A86,Helligdage!B:B,Helligdage!B:B,"")="",IF(WEEKDAY($A86)=1,Overblik!C$4,IF(WEEKDAY($A86)=2,Overblik!C$5,IF(WEEKDAY($A86)=3,Overblik!C$6,IF(WEEKDAY($A86)=4,Overblik!C$7,IF(WEEKDAY($A86)=5,Overblik!C$8,0))))),0)</f>
        <v>0</v>
      </c>
      <c r="E86">
        <f>IF(_xlfn.XLOOKUP($A86,Helligdage!C:C,Helligdage!C:C,"")="",IF(WEEKDAY($A86)=1,Overblik!D$4,IF(WEEKDAY($A86)=2,Overblik!D$5,IF(WEEKDAY($A86)=3,Overblik!D$6,IF(WEEKDAY($A86)=4,Overblik!D$7,IF(WEEKDAY($A86)=5,Overblik!D$8,0))))),0)</f>
        <v>0</v>
      </c>
      <c r="F86">
        <f>IF(_xlfn.XLOOKUP($A86,Helligdage!D:D,Helligdage!D:D,"")="",IF(WEEKDAY($A86)=1,Overblik!E$4,IF(WEEKDAY($A86)=2,Overblik!E$5,IF(WEEKDAY($A86)=3,Overblik!E$6,IF(WEEKDAY($A86)=4,Overblik!E$7,IF(WEEKDAY($A86)=5,Overblik!E$8,0))))),0)</f>
        <v>0</v>
      </c>
    </row>
    <row r="87" spans="1:6" x14ac:dyDescent="0.3">
      <c r="A87" s="3">
        <f t="shared" si="3"/>
        <v>45375</v>
      </c>
      <c r="B87" s="12">
        <f t="shared" si="2"/>
        <v>3</v>
      </c>
      <c r="C87">
        <f>IF(_xlfn.XLOOKUP($A87,Helligdage!A:A,Helligdage!A:A,"")="",IF(WEEKDAY($A87)=1,Overblik!B$4,IF(WEEKDAY($A87)=2,Overblik!B$5,IF(WEEKDAY($A87)=3,Overblik!B$6,IF(WEEKDAY($A87)=4,Overblik!B$7,IF(WEEKDAY($A87)=5,Overblik!B$8,0))))),0)</f>
        <v>7.5</v>
      </c>
      <c r="D87">
        <f>IF(_xlfn.XLOOKUP($A87,Helligdage!B:B,Helligdage!B:B,"")="",IF(WEEKDAY($A87)=1,Overblik!C$4,IF(WEEKDAY($A87)=2,Overblik!C$5,IF(WEEKDAY($A87)=3,Overblik!C$6,IF(WEEKDAY($A87)=4,Overblik!C$7,IF(WEEKDAY($A87)=5,Overblik!C$8,0))))),0)</f>
        <v>6.25</v>
      </c>
      <c r="E87">
        <f>IF(_xlfn.XLOOKUP($A87,Helligdage!C:C,Helligdage!C:C,"")="",IF(WEEKDAY($A87)=1,Overblik!D$4,IF(WEEKDAY($A87)=2,Overblik!D$5,IF(WEEKDAY($A87)=3,Overblik!D$6,IF(WEEKDAY($A87)=4,Overblik!D$7,IF(WEEKDAY($A87)=5,Overblik!D$8,0))))),0)</f>
        <v>6</v>
      </c>
      <c r="F87">
        <f>IF(_xlfn.XLOOKUP($A87,Helligdage!D:D,Helligdage!D:D,"")="",IF(WEEKDAY($A87)=1,Overblik!E$4,IF(WEEKDAY($A87)=2,Overblik!E$5,IF(WEEKDAY($A87)=3,Overblik!E$6,IF(WEEKDAY($A87)=4,Overblik!E$7,IF(WEEKDAY($A87)=5,Overblik!E$8,0))))),0)</f>
        <v>7</v>
      </c>
    </row>
    <row r="88" spans="1:6" x14ac:dyDescent="0.3">
      <c r="A88" s="3">
        <f t="shared" si="3"/>
        <v>45376</v>
      </c>
      <c r="B88" s="12">
        <f t="shared" si="2"/>
        <v>3</v>
      </c>
      <c r="C88">
        <f>IF(_xlfn.XLOOKUP($A88,Helligdage!A:A,Helligdage!A:A,"")="",IF(WEEKDAY($A88)=1,Overblik!B$4,IF(WEEKDAY($A88)=2,Overblik!B$5,IF(WEEKDAY($A88)=3,Overblik!B$6,IF(WEEKDAY($A88)=4,Overblik!B$7,IF(WEEKDAY($A88)=5,Overblik!B$8,0))))),0)</f>
        <v>7.5</v>
      </c>
      <c r="D88">
        <f>IF(_xlfn.XLOOKUP($A88,Helligdage!B:B,Helligdage!B:B,"")="",IF(WEEKDAY($A88)=1,Overblik!C$4,IF(WEEKDAY($A88)=2,Overblik!C$5,IF(WEEKDAY($A88)=3,Overblik!C$6,IF(WEEKDAY($A88)=4,Overblik!C$7,IF(WEEKDAY($A88)=5,Overblik!C$8,0))))),0)</f>
        <v>6.25</v>
      </c>
      <c r="E88">
        <f>IF(_xlfn.XLOOKUP($A88,Helligdage!C:C,Helligdage!C:C,"")="",IF(WEEKDAY($A88)=1,Overblik!D$4,IF(WEEKDAY($A88)=2,Overblik!D$5,IF(WEEKDAY($A88)=3,Overblik!D$6,IF(WEEKDAY($A88)=4,Overblik!D$7,IF(WEEKDAY($A88)=5,Overblik!D$8,0))))),0)</f>
        <v>6</v>
      </c>
      <c r="F88">
        <f>IF(_xlfn.XLOOKUP($A88,Helligdage!D:D,Helligdage!D:D,"")="",IF(WEEKDAY($A88)=1,Overblik!E$4,IF(WEEKDAY($A88)=2,Overblik!E$5,IF(WEEKDAY($A88)=3,Overblik!E$6,IF(WEEKDAY($A88)=4,Overblik!E$7,IF(WEEKDAY($A88)=5,Overblik!E$8,0))))),0)</f>
        <v>7</v>
      </c>
    </row>
    <row r="89" spans="1:6" x14ac:dyDescent="0.3">
      <c r="A89" s="3">
        <f t="shared" si="3"/>
        <v>45377</v>
      </c>
      <c r="B89" s="12">
        <f t="shared" si="2"/>
        <v>3</v>
      </c>
      <c r="C89">
        <f>IF(_xlfn.XLOOKUP($A89,Helligdage!A:A,Helligdage!A:A,"")="",IF(WEEKDAY($A89)=1,Overblik!B$4,IF(WEEKDAY($A89)=2,Overblik!B$5,IF(WEEKDAY($A89)=3,Overblik!B$6,IF(WEEKDAY($A89)=4,Overblik!B$7,IF(WEEKDAY($A89)=5,Overblik!B$8,0))))),0)</f>
        <v>7.5</v>
      </c>
      <c r="D89">
        <f>IF(_xlfn.XLOOKUP($A89,Helligdage!B:B,Helligdage!B:B,"")="",IF(WEEKDAY($A89)=1,Overblik!C$4,IF(WEEKDAY($A89)=2,Overblik!C$5,IF(WEEKDAY($A89)=3,Overblik!C$6,IF(WEEKDAY($A89)=4,Overblik!C$7,IF(WEEKDAY($A89)=5,Overblik!C$8,0))))),0)</f>
        <v>6.25</v>
      </c>
      <c r="E89">
        <f>IF(_xlfn.XLOOKUP($A89,Helligdage!C:C,Helligdage!C:C,"")="",IF(WEEKDAY($A89)=1,Overblik!D$4,IF(WEEKDAY($A89)=2,Overblik!D$5,IF(WEEKDAY($A89)=3,Overblik!D$6,IF(WEEKDAY($A89)=4,Overblik!D$7,IF(WEEKDAY($A89)=5,Overblik!D$8,0))))),0)</f>
        <v>6</v>
      </c>
      <c r="F89">
        <f>IF(_xlfn.XLOOKUP($A89,Helligdage!D:D,Helligdage!D:D,"")="",IF(WEEKDAY($A89)=1,Overblik!E$4,IF(WEEKDAY($A89)=2,Overblik!E$5,IF(WEEKDAY($A89)=3,Overblik!E$6,IF(WEEKDAY($A89)=4,Overblik!E$7,IF(WEEKDAY($A89)=5,Overblik!E$8,0))))),0)</f>
        <v>7</v>
      </c>
    </row>
    <row r="90" spans="1:6" x14ac:dyDescent="0.3">
      <c r="A90" s="3">
        <f t="shared" si="3"/>
        <v>45378</v>
      </c>
      <c r="B90" s="12">
        <f t="shared" si="2"/>
        <v>3</v>
      </c>
      <c r="C90">
        <f>IF(_xlfn.XLOOKUP($A90,Helligdage!A:A,Helligdage!A:A,"")="",IF(WEEKDAY($A90)=1,Overblik!B$4,IF(WEEKDAY($A90)=2,Overblik!B$5,IF(WEEKDAY($A90)=3,Overblik!B$6,IF(WEEKDAY($A90)=4,Overblik!B$7,IF(WEEKDAY($A90)=5,Overblik!B$8,0))))),0)</f>
        <v>7.5</v>
      </c>
      <c r="D90">
        <f>IF(_xlfn.XLOOKUP($A90,Helligdage!B:B,Helligdage!B:B,"")="",IF(WEEKDAY($A90)=1,Overblik!C$4,IF(WEEKDAY($A90)=2,Overblik!C$5,IF(WEEKDAY($A90)=3,Overblik!C$6,IF(WEEKDAY($A90)=4,Overblik!C$7,IF(WEEKDAY($A90)=5,Overblik!C$8,0))))),0)</f>
        <v>6.25</v>
      </c>
      <c r="E90">
        <f>IF(_xlfn.XLOOKUP($A90,Helligdage!C:C,Helligdage!C:C,"")="",IF(WEEKDAY($A90)=1,Overblik!D$4,IF(WEEKDAY($A90)=2,Overblik!D$5,IF(WEEKDAY($A90)=3,Overblik!D$6,IF(WEEKDAY($A90)=4,Overblik!D$7,IF(WEEKDAY($A90)=5,Overblik!D$8,0))))),0)</f>
        <v>6</v>
      </c>
      <c r="F90">
        <f>IF(_xlfn.XLOOKUP($A90,Helligdage!D:D,Helligdage!D:D,"")="",IF(WEEKDAY($A90)=1,Overblik!E$4,IF(WEEKDAY($A90)=2,Overblik!E$5,IF(WEEKDAY($A90)=3,Overblik!E$6,IF(WEEKDAY($A90)=4,Overblik!E$7,IF(WEEKDAY($A90)=5,Overblik!E$8,0))))),0)</f>
        <v>7</v>
      </c>
    </row>
    <row r="91" spans="1:6" x14ac:dyDescent="0.3">
      <c r="A91" s="3">
        <f t="shared" si="3"/>
        <v>45379</v>
      </c>
      <c r="B91" s="12">
        <f t="shared" si="2"/>
        <v>3</v>
      </c>
      <c r="C91">
        <f>IF(_xlfn.XLOOKUP($A91,Helligdage!A:A,Helligdage!A:A,"")="",IF(WEEKDAY($A91)=1,Overblik!B$4,IF(WEEKDAY($A91)=2,Overblik!B$5,IF(WEEKDAY($A91)=3,Overblik!B$6,IF(WEEKDAY($A91)=4,Overblik!B$7,IF(WEEKDAY($A91)=5,Overblik!B$8,0))))),0)</f>
        <v>0</v>
      </c>
      <c r="D91">
        <f>IF(_xlfn.XLOOKUP($A91,Helligdage!B:B,Helligdage!B:B,"")="",IF(WEEKDAY($A91)=1,Overblik!C$4,IF(WEEKDAY($A91)=2,Overblik!C$5,IF(WEEKDAY($A91)=3,Overblik!C$6,IF(WEEKDAY($A91)=4,Overblik!C$7,IF(WEEKDAY($A91)=5,Overblik!C$8,0))))),0)</f>
        <v>0</v>
      </c>
      <c r="E91">
        <f>IF(_xlfn.XLOOKUP($A91,Helligdage!C:C,Helligdage!C:C,"")="",IF(WEEKDAY($A91)=1,Overblik!D$4,IF(WEEKDAY($A91)=2,Overblik!D$5,IF(WEEKDAY($A91)=3,Overblik!D$6,IF(WEEKDAY($A91)=4,Overblik!D$7,IF(WEEKDAY($A91)=5,Overblik!D$8,0))))),0)</f>
        <v>6</v>
      </c>
      <c r="F91">
        <f>IF(_xlfn.XLOOKUP($A91,Helligdage!D:D,Helligdage!D:D,"")="",IF(WEEKDAY($A91)=1,Overblik!E$4,IF(WEEKDAY($A91)=2,Overblik!E$5,IF(WEEKDAY($A91)=3,Overblik!E$6,IF(WEEKDAY($A91)=4,Overblik!E$7,IF(WEEKDAY($A91)=5,Overblik!E$8,0))))),0)</f>
        <v>6</v>
      </c>
    </row>
    <row r="92" spans="1:6" x14ac:dyDescent="0.3">
      <c r="A92" s="3">
        <f t="shared" si="3"/>
        <v>45380</v>
      </c>
      <c r="B92" s="12">
        <f t="shared" si="2"/>
        <v>3</v>
      </c>
      <c r="C92">
        <f>IF(_xlfn.XLOOKUP($A92,Helligdage!A:A,Helligdage!A:A,"")="",IF(WEEKDAY($A92)=1,Overblik!B$4,IF(WEEKDAY($A92)=2,Overblik!B$5,IF(WEEKDAY($A92)=3,Overblik!B$6,IF(WEEKDAY($A92)=4,Overblik!B$7,IF(WEEKDAY($A92)=5,Overblik!B$8,0))))),0)</f>
        <v>0</v>
      </c>
      <c r="D92">
        <f>IF(_xlfn.XLOOKUP($A92,Helligdage!B:B,Helligdage!B:B,"")="",IF(WEEKDAY($A92)=1,Overblik!C$4,IF(WEEKDAY($A92)=2,Overblik!C$5,IF(WEEKDAY($A92)=3,Overblik!C$6,IF(WEEKDAY($A92)=4,Overblik!C$7,IF(WEEKDAY($A92)=5,Overblik!C$8,0))))),0)</f>
        <v>0</v>
      </c>
      <c r="E92">
        <f>IF(_xlfn.XLOOKUP($A92,Helligdage!C:C,Helligdage!C:C,"")="",IF(WEEKDAY($A92)=1,Overblik!D$4,IF(WEEKDAY($A92)=2,Overblik!D$5,IF(WEEKDAY($A92)=3,Overblik!D$6,IF(WEEKDAY($A92)=4,Overblik!D$7,IF(WEEKDAY($A92)=5,Overblik!D$8,0))))),0)</f>
        <v>0</v>
      </c>
      <c r="F92">
        <f>IF(_xlfn.XLOOKUP($A92,Helligdage!D:D,Helligdage!D:D,"")="",IF(WEEKDAY($A92)=1,Overblik!E$4,IF(WEEKDAY($A92)=2,Overblik!E$5,IF(WEEKDAY($A92)=3,Overblik!E$6,IF(WEEKDAY($A92)=4,Overblik!E$7,IF(WEEKDAY($A92)=5,Overblik!E$8,0))))),0)</f>
        <v>0</v>
      </c>
    </row>
    <row r="93" spans="1:6" x14ac:dyDescent="0.3">
      <c r="A93" s="3">
        <f t="shared" si="3"/>
        <v>45381</v>
      </c>
      <c r="B93" s="12">
        <f t="shared" si="2"/>
        <v>3</v>
      </c>
      <c r="C93">
        <f>IF(_xlfn.XLOOKUP($A93,Helligdage!A:A,Helligdage!A:A,"")="",IF(WEEKDAY($A93)=1,Overblik!B$4,IF(WEEKDAY($A93)=2,Overblik!B$5,IF(WEEKDAY($A93)=3,Overblik!B$6,IF(WEEKDAY($A93)=4,Overblik!B$7,IF(WEEKDAY($A93)=5,Overblik!B$8,0))))),0)</f>
        <v>0</v>
      </c>
      <c r="D93">
        <f>IF(_xlfn.XLOOKUP($A93,Helligdage!B:B,Helligdage!B:B,"")="",IF(WEEKDAY($A93)=1,Overblik!C$4,IF(WEEKDAY($A93)=2,Overblik!C$5,IF(WEEKDAY($A93)=3,Overblik!C$6,IF(WEEKDAY($A93)=4,Overblik!C$7,IF(WEEKDAY($A93)=5,Overblik!C$8,0))))),0)</f>
        <v>0</v>
      </c>
      <c r="E93">
        <f>IF(_xlfn.XLOOKUP($A93,Helligdage!C:C,Helligdage!C:C,"")="",IF(WEEKDAY($A93)=1,Overblik!D$4,IF(WEEKDAY($A93)=2,Overblik!D$5,IF(WEEKDAY($A93)=3,Overblik!D$6,IF(WEEKDAY($A93)=4,Overblik!D$7,IF(WEEKDAY($A93)=5,Overblik!D$8,0))))),0)</f>
        <v>0</v>
      </c>
      <c r="F93">
        <f>IF(_xlfn.XLOOKUP($A93,Helligdage!D:D,Helligdage!D:D,"")="",IF(WEEKDAY($A93)=1,Overblik!E$4,IF(WEEKDAY($A93)=2,Overblik!E$5,IF(WEEKDAY($A93)=3,Overblik!E$6,IF(WEEKDAY($A93)=4,Overblik!E$7,IF(WEEKDAY($A93)=5,Overblik!E$8,0))))),0)</f>
        <v>0</v>
      </c>
    </row>
    <row r="94" spans="1:6" x14ac:dyDescent="0.3">
      <c r="A94" s="3">
        <f t="shared" si="3"/>
        <v>45382</v>
      </c>
      <c r="B94" s="12">
        <f t="shared" si="2"/>
        <v>3</v>
      </c>
      <c r="C94">
        <f>IF(_xlfn.XLOOKUP($A94,Helligdage!A:A,Helligdage!A:A,"")="",IF(WEEKDAY($A94)=1,Overblik!B$4,IF(WEEKDAY($A94)=2,Overblik!B$5,IF(WEEKDAY($A94)=3,Overblik!B$6,IF(WEEKDAY($A94)=4,Overblik!B$7,IF(WEEKDAY($A94)=5,Overblik!B$8,0))))),0)</f>
        <v>0</v>
      </c>
      <c r="D94">
        <f>IF(_xlfn.XLOOKUP($A94,Helligdage!B:B,Helligdage!B:B,"")="",IF(WEEKDAY($A94)=1,Overblik!C$4,IF(WEEKDAY($A94)=2,Overblik!C$5,IF(WEEKDAY($A94)=3,Overblik!C$6,IF(WEEKDAY($A94)=4,Overblik!C$7,IF(WEEKDAY($A94)=5,Overblik!C$8,0))))),0)</f>
        <v>6.25</v>
      </c>
      <c r="E94">
        <f>IF(_xlfn.XLOOKUP($A94,Helligdage!C:C,Helligdage!C:C,"")="",IF(WEEKDAY($A94)=1,Overblik!D$4,IF(WEEKDAY($A94)=2,Overblik!D$5,IF(WEEKDAY($A94)=3,Overblik!D$6,IF(WEEKDAY($A94)=4,Overblik!D$7,IF(WEEKDAY($A94)=5,Overblik!D$8,0))))),0)</f>
        <v>6</v>
      </c>
      <c r="F94">
        <f>IF(_xlfn.XLOOKUP($A94,Helligdage!D:D,Helligdage!D:D,"")="",IF(WEEKDAY($A94)=1,Overblik!E$4,IF(WEEKDAY($A94)=2,Overblik!E$5,IF(WEEKDAY($A94)=3,Overblik!E$6,IF(WEEKDAY($A94)=4,Overblik!E$7,IF(WEEKDAY($A94)=5,Overblik!E$8,0))))),0)</f>
        <v>7</v>
      </c>
    </row>
    <row r="95" spans="1:6" x14ac:dyDescent="0.3">
      <c r="A95" s="3">
        <f t="shared" si="3"/>
        <v>45383</v>
      </c>
      <c r="B95" s="12">
        <f t="shared" si="2"/>
        <v>4</v>
      </c>
      <c r="C95">
        <f>IF(_xlfn.XLOOKUP($A95,Helligdage!A:A,Helligdage!A:A,"")="",IF(WEEKDAY($A95)=1,Overblik!B$4,IF(WEEKDAY($A95)=2,Overblik!B$5,IF(WEEKDAY($A95)=3,Overblik!B$6,IF(WEEKDAY($A95)=4,Overblik!B$7,IF(WEEKDAY($A95)=5,Overblik!B$8,0))))),0)</f>
        <v>0</v>
      </c>
      <c r="D95">
        <f>IF(_xlfn.XLOOKUP($A95,Helligdage!B:B,Helligdage!B:B,"")="",IF(WEEKDAY($A95)=1,Overblik!C$4,IF(WEEKDAY($A95)=2,Overblik!C$5,IF(WEEKDAY($A95)=3,Overblik!C$6,IF(WEEKDAY($A95)=4,Overblik!C$7,IF(WEEKDAY($A95)=5,Overblik!C$8,0))))),0)</f>
        <v>6.25</v>
      </c>
      <c r="E95">
        <f>IF(_xlfn.XLOOKUP($A95,Helligdage!C:C,Helligdage!C:C,"")="",IF(WEEKDAY($A95)=1,Overblik!D$4,IF(WEEKDAY($A95)=2,Overblik!D$5,IF(WEEKDAY($A95)=3,Overblik!D$6,IF(WEEKDAY($A95)=4,Overblik!D$7,IF(WEEKDAY($A95)=5,Overblik!D$8,0))))),0)</f>
        <v>6</v>
      </c>
      <c r="F95">
        <f>IF(_xlfn.XLOOKUP($A95,Helligdage!D:D,Helligdage!D:D,"")="",IF(WEEKDAY($A95)=1,Overblik!E$4,IF(WEEKDAY($A95)=2,Overblik!E$5,IF(WEEKDAY($A95)=3,Overblik!E$6,IF(WEEKDAY($A95)=4,Overblik!E$7,IF(WEEKDAY($A95)=5,Overblik!E$8,0))))),0)</f>
        <v>7</v>
      </c>
    </row>
    <row r="96" spans="1:6" x14ac:dyDescent="0.3">
      <c r="A96" s="3">
        <f t="shared" si="3"/>
        <v>45384</v>
      </c>
      <c r="B96" s="12">
        <f t="shared" si="2"/>
        <v>4</v>
      </c>
      <c r="C96">
        <f>IF(_xlfn.XLOOKUP($A96,Helligdage!A:A,Helligdage!A:A,"")="",IF(WEEKDAY($A96)=1,Overblik!B$4,IF(WEEKDAY($A96)=2,Overblik!B$5,IF(WEEKDAY($A96)=3,Overblik!B$6,IF(WEEKDAY($A96)=4,Overblik!B$7,IF(WEEKDAY($A96)=5,Overblik!B$8,0))))),0)</f>
        <v>7.5</v>
      </c>
      <c r="D96">
        <f>IF(_xlfn.XLOOKUP($A96,Helligdage!B:B,Helligdage!B:B,"")="",IF(WEEKDAY($A96)=1,Overblik!C$4,IF(WEEKDAY($A96)=2,Overblik!C$5,IF(WEEKDAY($A96)=3,Overblik!C$6,IF(WEEKDAY($A96)=4,Overblik!C$7,IF(WEEKDAY($A96)=5,Overblik!C$8,0))))),0)</f>
        <v>6.25</v>
      </c>
      <c r="E96">
        <f>IF(_xlfn.XLOOKUP($A96,Helligdage!C:C,Helligdage!C:C,"")="",IF(WEEKDAY($A96)=1,Overblik!D$4,IF(WEEKDAY($A96)=2,Overblik!D$5,IF(WEEKDAY($A96)=3,Overblik!D$6,IF(WEEKDAY($A96)=4,Overblik!D$7,IF(WEEKDAY($A96)=5,Overblik!D$8,0))))),0)</f>
        <v>6</v>
      </c>
      <c r="F96">
        <f>IF(_xlfn.XLOOKUP($A96,Helligdage!D:D,Helligdage!D:D,"")="",IF(WEEKDAY($A96)=1,Overblik!E$4,IF(WEEKDAY($A96)=2,Overblik!E$5,IF(WEEKDAY($A96)=3,Overblik!E$6,IF(WEEKDAY($A96)=4,Overblik!E$7,IF(WEEKDAY($A96)=5,Overblik!E$8,0))))),0)</f>
        <v>7</v>
      </c>
    </row>
    <row r="97" spans="1:6" x14ac:dyDescent="0.3">
      <c r="A97" s="3">
        <f t="shared" si="3"/>
        <v>45385</v>
      </c>
      <c r="B97" s="12">
        <f t="shared" si="2"/>
        <v>4</v>
      </c>
      <c r="C97">
        <f>IF(_xlfn.XLOOKUP($A97,Helligdage!A:A,Helligdage!A:A,"")="",IF(WEEKDAY($A97)=1,Overblik!B$4,IF(WEEKDAY($A97)=2,Overblik!B$5,IF(WEEKDAY($A97)=3,Overblik!B$6,IF(WEEKDAY($A97)=4,Overblik!B$7,IF(WEEKDAY($A97)=5,Overblik!B$8,0))))),0)</f>
        <v>7.5</v>
      </c>
      <c r="D97">
        <f>IF(_xlfn.XLOOKUP($A97,Helligdage!B:B,Helligdage!B:B,"")="",IF(WEEKDAY($A97)=1,Overblik!C$4,IF(WEEKDAY($A97)=2,Overblik!C$5,IF(WEEKDAY($A97)=3,Overblik!C$6,IF(WEEKDAY($A97)=4,Overblik!C$7,IF(WEEKDAY($A97)=5,Overblik!C$8,0))))),0)</f>
        <v>6.25</v>
      </c>
      <c r="E97">
        <f>IF(_xlfn.XLOOKUP($A97,Helligdage!C:C,Helligdage!C:C,"")="",IF(WEEKDAY($A97)=1,Overblik!D$4,IF(WEEKDAY($A97)=2,Overblik!D$5,IF(WEEKDAY($A97)=3,Overblik!D$6,IF(WEEKDAY($A97)=4,Overblik!D$7,IF(WEEKDAY($A97)=5,Overblik!D$8,0))))),0)</f>
        <v>6</v>
      </c>
      <c r="F97">
        <f>IF(_xlfn.XLOOKUP($A97,Helligdage!D:D,Helligdage!D:D,"")="",IF(WEEKDAY($A97)=1,Overblik!E$4,IF(WEEKDAY($A97)=2,Overblik!E$5,IF(WEEKDAY($A97)=3,Overblik!E$6,IF(WEEKDAY($A97)=4,Overblik!E$7,IF(WEEKDAY($A97)=5,Overblik!E$8,0))))),0)</f>
        <v>7</v>
      </c>
    </row>
    <row r="98" spans="1:6" x14ac:dyDescent="0.3">
      <c r="A98" s="3">
        <f t="shared" si="3"/>
        <v>45386</v>
      </c>
      <c r="B98" s="12">
        <f t="shared" si="2"/>
        <v>4</v>
      </c>
      <c r="C98">
        <f>IF(_xlfn.XLOOKUP($A98,Helligdage!A:A,Helligdage!A:A,"")="",IF(WEEKDAY($A98)=1,Overblik!B$4,IF(WEEKDAY($A98)=2,Overblik!B$5,IF(WEEKDAY($A98)=3,Overblik!B$6,IF(WEEKDAY($A98)=4,Overblik!B$7,IF(WEEKDAY($A98)=5,Overblik!B$8,0))))),0)</f>
        <v>7</v>
      </c>
      <c r="D98">
        <f>IF(_xlfn.XLOOKUP($A98,Helligdage!B:B,Helligdage!B:B,"")="",IF(WEEKDAY($A98)=1,Overblik!C$4,IF(WEEKDAY($A98)=2,Overblik!C$5,IF(WEEKDAY($A98)=3,Overblik!C$6,IF(WEEKDAY($A98)=4,Overblik!C$7,IF(WEEKDAY($A98)=5,Overblik!C$8,0))))),0)</f>
        <v>0</v>
      </c>
      <c r="E98">
        <f>IF(_xlfn.XLOOKUP($A98,Helligdage!C:C,Helligdage!C:C,"")="",IF(WEEKDAY($A98)=1,Overblik!D$4,IF(WEEKDAY($A98)=2,Overblik!D$5,IF(WEEKDAY($A98)=3,Overblik!D$6,IF(WEEKDAY($A98)=4,Overblik!D$7,IF(WEEKDAY($A98)=5,Overblik!D$8,0))))),0)</f>
        <v>6</v>
      </c>
      <c r="F98">
        <f>IF(_xlfn.XLOOKUP($A98,Helligdage!D:D,Helligdage!D:D,"")="",IF(WEEKDAY($A98)=1,Overblik!E$4,IF(WEEKDAY($A98)=2,Overblik!E$5,IF(WEEKDAY($A98)=3,Overblik!E$6,IF(WEEKDAY($A98)=4,Overblik!E$7,IF(WEEKDAY($A98)=5,Overblik!E$8,0))))),0)</f>
        <v>6</v>
      </c>
    </row>
    <row r="99" spans="1:6" x14ac:dyDescent="0.3">
      <c r="A99" s="3">
        <f t="shared" si="3"/>
        <v>45387</v>
      </c>
      <c r="B99" s="12">
        <f t="shared" si="2"/>
        <v>4</v>
      </c>
      <c r="C99">
        <f>IF(_xlfn.XLOOKUP($A99,Helligdage!A:A,Helligdage!A:A,"")="",IF(WEEKDAY($A99)=1,Overblik!B$4,IF(WEEKDAY($A99)=2,Overblik!B$5,IF(WEEKDAY($A99)=3,Overblik!B$6,IF(WEEKDAY($A99)=4,Overblik!B$7,IF(WEEKDAY($A99)=5,Overblik!B$8,0))))),0)</f>
        <v>0</v>
      </c>
      <c r="D99">
        <f>IF(_xlfn.XLOOKUP($A99,Helligdage!B:B,Helligdage!B:B,"")="",IF(WEEKDAY($A99)=1,Overblik!C$4,IF(WEEKDAY($A99)=2,Overblik!C$5,IF(WEEKDAY($A99)=3,Overblik!C$6,IF(WEEKDAY($A99)=4,Overblik!C$7,IF(WEEKDAY($A99)=5,Overblik!C$8,0))))),0)</f>
        <v>0</v>
      </c>
      <c r="E99">
        <f>IF(_xlfn.XLOOKUP($A99,Helligdage!C:C,Helligdage!C:C,"")="",IF(WEEKDAY($A99)=1,Overblik!D$4,IF(WEEKDAY($A99)=2,Overblik!D$5,IF(WEEKDAY($A99)=3,Overblik!D$6,IF(WEEKDAY($A99)=4,Overblik!D$7,IF(WEEKDAY($A99)=5,Overblik!D$8,0))))),0)</f>
        <v>0</v>
      </c>
      <c r="F99">
        <f>IF(_xlfn.XLOOKUP($A99,Helligdage!D:D,Helligdage!D:D,"")="",IF(WEEKDAY($A99)=1,Overblik!E$4,IF(WEEKDAY($A99)=2,Overblik!E$5,IF(WEEKDAY($A99)=3,Overblik!E$6,IF(WEEKDAY($A99)=4,Overblik!E$7,IF(WEEKDAY($A99)=5,Overblik!E$8,0))))),0)</f>
        <v>0</v>
      </c>
    </row>
    <row r="100" spans="1:6" x14ac:dyDescent="0.3">
      <c r="A100" s="3">
        <f t="shared" si="3"/>
        <v>45388</v>
      </c>
      <c r="B100" s="12">
        <f t="shared" si="2"/>
        <v>4</v>
      </c>
      <c r="C100">
        <f>IF(_xlfn.XLOOKUP($A100,Helligdage!A:A,Helligdage!A:A,"")="",IF(WEEKDAY($A100)=1,Overblik!B$4,IF(WEEKDAY($A100)=2,Overblik!B$5,IF(WEEKDAY($A100)=3,Overblik!B$6,IF(WEEKDAY($A100)=4,Overblik!B$7,IF(WEEKDAY($A100)=5,Overblik!B$8,0))))),0)</f>
        <v>0</v>
      </c>
      <c r="D100">
        <f>IF(_xlfn.XLOOKUP($A100,Helligdage!B:B,Helligdage!B:B,"")="",IF(WEEKDAY($A100)=1,Overblik!C$4,IF(WEEKDAY($A100)=2,Overblik!C$5,IF(WEEKDAY($A100)=3,Overblik!C$6,IF(WEEKDAY($A100)=4,Overblik!C$7,IF(WEEKDAY($A100)=5,Overblik!C$8,0))))),0)</f>
        <v>0</v>
      </c>
      <c r="E100">
        <f>IF(_xlfn.XLOOKUP($A100,Helligdage!C:C,Helligdage!C:C,"")="",IF(WEEKDAY($A100)=1,Overblik!D$4,IF(WEEKDAY($A100)=2,Overblik!D$5,IF(WEEKDAY($A100)=3,Overblik!D$6,IF(WEEKDAY($A100)=4,Overblik!D$7,IF(WEEKDAY($A100)=5,Overblik!D$8,0))))),0)</f>
        <v>0</v>
      </c>
      <c r="F100">
        <f>IF(_xlfn.XLOOKUP($A100,Helligdage!D:D,Helligdage!D:D,"")="",IF(WEEKDAY($A100)=1,Overblik!E$4,IF(WEEKDAY($A100)=2,Overblik!E$5,IF(WEEKDAY($A100)=3,Overblik!E$6,IF(WEEKDAY($A100)=4,Overblik!E$7,IF(WEEKDAY($A100)=5,Overblik!E$8,0))))),0)</f>
        <v>0</v>
      </c>
    </row>
    <row r="101" spans="1:6" x14ac:dyDescent="0.3">
      <c r="A101" s="3">
        <f t="shared" si="3"/>
        <v>45389</v>
      </c>
      <c r="B101" s="12">
        <f t="shared" si="2"/>
        <v>4</v>
      </c>
      <c r="C101">
        <f>IF(_xlfn.XLOOKUP($A101,Helligdage!A:A,Helligdage!A:A,"")="",IF(WEEKDAY($A101)=1,Overblik!B$4,IF(WEEKDAY($A101)=2,Overblik!B$5,IF(WEEKDAY($A101)=3,Overblik!B$6,IF(WEEKDAY($A101)=4,Overblik!B$7,IF(WEEKDAY($A101)=5,Overblik!B$8,0))))),0)</f>
        <v>7.5</v>
      </c>
      <c r="D101">
        <f>IF(_xlfn.XLOOKUP($A101,Helligdage!B:B,Helligdage!B:B,"")="",IF(WEEKDAY($A101)=1,Overblik!C$4,IF(WEEKDAY($A101)=2,Overblik!C$5,IF(WEEKDAY($A101)=3,Overblik!C$6,IF(WEEKDAY($A101)=4,Overblik!C$7,IF(WEEKDAY($A101)=5,Overblik!C$8,0))))),0)</f>
        <v>6.25</v>
      </c>
      <c r="E101">
        <f>IF(_xlfn.XLOOKUP($A101,Helligdage!C:C,Helligdage!C:C,"")="",IF(WEEKDAY($A101)=1,Overblik!D$4,IF(WEEKDAY($A101)=2,Overblik!D$5,IF(WEEKDAY($A101)=3,Overblik!D$6,IF(WEEKDAY($A101)=4,Overblik!D$7,IF(WEEKDAY($A101)=5,Overblik!D$8,0))))),0)</f>
        <v>6</v>
      </c>
      <c r="F101">
        <f>IF(_xlfn.XLOOKUP($A101,Helligdage!D:D,Helligdage!D:D,"")="",IF(WEEKDAY($A101)=1,Overblik!E$4,IF(WEEKDAY($A101)=2,Overblik!E$5,IF(WEEKDAY($A101)=3,Overblik!E$6,IF(WEEKDAY($A101)=4,Overblik!E$7,IF(WEEKDAY($A101)=5,Overblik!E$8,0))))),0)</f>
        <v>7</v>
      </c>
    </row>
    <row r="102" spans="1:6" x14ac:dyDescent="0.3">
      <c r="A102" s="3">
        <f t="shared" si="3"/>
        <v>45390</v>
      </c>
      <c r="B102" s="12">
        <f t="shared" si="2"/>
        <v>4</v>
      </c>
      <c r="C102">
        <f>IF(_xlfn.XLOOKUP($A102,Helligdage!A:A,Helligdage!A:A,"")="",IF(WEEKDAY($A102)=1,Overblik!B$4,IF(WEEKDAY($A102)=2,Overblik!B$5,IF(WEEKDAY($A102)=3,Overblik!B$6,IF(WEEKDAY($A102)=4,Overblik!B$7,IF(WEEKDAY($A102)=5,Overblik!B$8,0))))),0)</f>
        <v>7.5</v>
      </c>
      <c r="D102">
        <f>IF(_xlfn.XLOOKUP($A102,Helligdage!B:B,Helligdage!B:B,"")="",IF(WEEKDAY($A102)=1,Overblik!C$4,IF(WEEKDAY($A102)=2,Overblik!C$5,IF(WEEKDAY($A102)=3,Overblik!C$6,IF(WEEKDAY($A102)=4,Overblik!C$7,IF(WEEKDAY($A102)=5,Overblik!C$8,0))))),0)</f>
        <v>6.25</v>
      </c>
      <c r="E102">
        <f>IF(_xlfn.XLOOKUP($A102,Helligdage!C:C,Helligdage!C:C,"")="",IF(WEEKDAY($A102)=1,Overblik!D$4,IF(WEEKDAY($A102)=2,Overblik!D$5,IF(WEEKDAY($A102)=3,Overblik!D$6,IF(WEEKDAY($A102)=4,Overblik!D$7,IF(WEEKDAY($A102)=5,Overblik!D$8,0))))),0)</f>
        <v>6</v>
      </c>
      <c r="F102">
        <f>IF(_xlfn.XLOOKUP($A102,Helligdage!D:D,Helligdage!D:D,"")="",IF(WEEKDAY($A102)=1,Overblik!E$4,IF(WEEKDAY($A102)=2,Overblik!E$5,IF(WEEKDAY($A102)=3,Overblik!E$6,IF(WEEKDAY($A102)=4,Overblik!E$7,IF(WEEKDAY($A102)=5,Overblik!E$8,0))))),0)</f>
        <v>7</v>
      </c>
    </row>
    <row r="103" spans="1:6" x14ac:dyDescent="0.3">
      <c r="A103" s="3">
        <f t="shared" si="3"/>
        <v>45391</v>
      </c>
      <c r="B103" s="12">
        <f t="shared" si="2"/>
        <v>4</v>
      </c>
      <c r="C103">
        <f>IF(_xlfn.XLOOKUP($A103,Helligdage!A:A,Helligdage!A:A,"")="",IF(WEEKDAY($A103)=1,Overblik!B$4,IF(WEEKDAY($A103)=2,Overblik!B$5,IF(WEEKDAY($A103)=3,Overblik!B$6,IF(WEEKDAY($A103)=4,Overblik!B$7,IF(WEEKDAY($A103)=5,Overblik!B$8,0))))),0)</f>
        <v>7.5</v>
      </c>
      <c r="D103">
        <f>IF(_xlfn.XLOOKUP($A103,Helligdage!B:B,Helligdage!B:B,"")="",IF(WEEKDAY($A103)=1,Overblik!C$4,IF(WEEKDAY($A103)=2,Overblik!C$5,IF(WEEKDAY($A103)=3,Overblik!C$6,IF(WEEKDAY($A103)=4,Overblik!C$7,IF(WEEKDAY($A103)=5,Overblik!C$8,0))))),0)</f>
        <v>6.25</v>
      </c>
      <c r="E103">
        <f>IF(_xlfn.XLOOKUP($A103,Helligdage!C:C,Helligdage!C:C,"")="",IF(WEEKDAY($A103)=1,Overblik!D$4,IF(WEEKDAY($A103)=2,Overblik!D$5,IF(WEEKDAY($A103)=3,Overblik!D$6,IF(WEEKDAY($A103)=4,Overblik!D$7,IF(WEEKDAY($A103)=5,Overblik!D$8,0))))),0)</f>
        <v>6</v>
      </c>
      <c r="F103">
        <f>IF(_xlfn.XLOOKUP($A103,Helligdage!D:D,Helligdage!D:D,"")="",IF(WEEKDAY($A103)=1,Overblik!E$4,IF(WEEKDAY($A103)=2,Overblik!E$5,IF(WEEKDAY($A103)=3,Overblik!E$6,IF(WEEKDAY($A103)=4,Overblik!E$7,IF(WEEKDAY($A103)=5,Overblik!E$8,0))))),0)</f>
        <v>7</v>
      </c>
    </row>
    <row r="104" spans="1:6" x14ac:dyDescent="0.3">
      <c r="A104" s="3">
        <f t="shared" si="3"/>
        <v>45392</v>
      </c>
      <c r="B104" s="12">
        <f t="shared" si="2"/>
        <v>4</v>
      </c>
      <c r="C104">
        <f>IF(_xlfn.XLOOKUP($A104,Helligdage!A:A,Helligdage!A:A,"")="",IF(WEEKDAY($A104)=1,Overblik!B$4,IF(WEEKDAY($A104)=2,Overblik!B$5,IF(WEEKDAY($A104)=3,Overblik!B$6,IF(WEEKDAY($A104)=4,Overblik!B$7,IF(WEEKDAY($A104)=5,Overblik!B$8,0))))),0)</f>
        <v>7.5</v>
      </c>
      <c r="D104">
        <f>IF(_xlfn.XLOOKUP($A104,Helligdage!B:B,Helligdage!B:B,"")="",IF(WEEKDAY($A104)=1,Overblik!C$4,IF(WEEKDAY($A104)=2,Overblik!C$5,IF(WEEKDAY($A104)=3,Overblik!C$6,IF(WEEKDAY($A104)=4,Overblik!C$7,IF(WEEKDAY($A104)=5,Overblik!C$8,0))))),0)</f>
        <v>6.25</v>
      </c>
      <c r="E104">
        <f>IF(_xlfn.XLOOKUP($A104,Helligdage!C:C,Helligdage!C:C,"")="",IF(WEEKDAY($A104)=1,Overblik!D$4,IF(WEEKDAY($A104)=2,Overblik!D$5,IF(WEEKDAY($A104)=3,Overblik!D$6,IF(WEEKDAY($A104)=4,Overblik!D$7,IF(WEEKDAY($A104)=5,Overblik!D$8,0))))),0)</f>
        <v>6</v>
      </c>
      <c r="F104">
        <f>IF(_xlfn.XLOOKUP($A104,Helligdage!D:D,Helligdage!D:D,"")="",IF(WEEKDAY($A104)=1,Overblik!E$4,IF(WEEKDAY($A104)=2,Overblik!E$5,IF(WEEKDAY($A104)=3,Overblik!E$6,IF(WEEKDAY($A104)=4,Overblik!E$7,IF(WEEKDAY($A104)=5,Overblik!E$8,0))))),0)</f>
        <v>7</v>
      </c>
    </row>
    <row r="105" spans="1:6" x14ac:dyDescent="0.3">
      <c r="A105" s="3">
        <f t="shared" si="3"/>
        <v>45393</v>
      </c>
      <c r="B105" s="12">
        <f t="shared" si="2"/>
        <v>4</v>
      </c>
      <c r="C105">
        <f>IF(_xlfn.XLOOKUP($A105,Helligdage!A:A,Helligdage!A:A,"")="",IF(WEEKDAY($A105)=1,Overblik!B$4,IF(WEEKDAY($A105)=2,Overblik!B$5,IF(WEEKDAY($A105)=3,Overblik!B$6,IF(WEEKDAY($A105)=4,Overblik!B$7,IF(WEEKDAY($A105)=5,Overblik!B$8,0))))),0)</f>
        <v>7</v>
      </c>
      <c r="D105">
        <f>IF(_xlfn.XLOOKUP($A105,Helligdage!B:B,Helligdage!B:B,"")="",IF(WEEKDAY($A105)=1,Overblik!C$4,IF(WEEKDAY($A105)=2,Overblik!C$5,IF(WEEKDAY($A105)=3,Overblik!C$6,IF(WEEKDAY($A105)=4,Overblik!C$7,IF(WEEKDAY($A105)=5,Overblik!C$8,0))))),0)</f>
        <v>0</v>
      </c>
      <c r="E105">
        <f>IF(_xlfn.XLOOKUP($A105,Helligdage!C:C,Helligdage!C:C,"")="",IF(WEEKDAY($A105)=1,Overblik!D$4,IF(WEEKDAY($A105)=2,Overblik!D$5,IF(WEEKDAY($A105)=3,Overblik!D$6,IF(WEEKDAY($A105)=4,Overblik!D$7,IF(WEEKDAY($A105)=5,Overblik!D$8,0))))),0)</f>
        <v>6</v>
      </c>
      <c r="F105">
        <f>IF(_xlfn.XLOOKUP($A105,Helligdage!D:D,Helligdage!D:D,"")="",IF(WEEKDAY($A105)=1,Overblik!E$4,IF(WEEKDAY($A105)=2,Overblik!E$5,IF(WEEKDAY($A105)=3,Overblik!E$6,IF(WEEKDAY($A105)=4,Overblik!E$7,IF(WEEKDAY($A105)=5,Overblik!E$8,0))))),0)</f>
        <v>6</v>
      </c>
    </row>
    <row r="106" spans="1:6" x14ac:dyDescent="0.3">
      <c r="A106" s="3">
        <f t="shared" si="3"/>
        <v>45394</v>
      </c>
      <c r="B106" s="12">
        <f t="shared" si="2"/>
        <v>4</v>
      </c>
      <c r="C106">
        <f>IF(_xlfn.XLOOKUP($A106,Helligdage!A:A,Helligdage!A:A,"")="",IF(WEEKDAY($A106)=1,Overblik!B$4,IF(WEEKDAY($A106)=2,Overblik!B$5,IF(WEEKDAY($A106)=3,Overblik!B$6,IF(WEEKDAY($A106)=4,Overblik!B$7,IF(WEEKDAY($A106)=5,Overblik!B$8,0))))),0)</f>
        <v>0</v>
      </c>
      <c r="D106">
        <f>IF(_xlfn.XLOOKUP($A106,Helligdage!B:B,Helligdage!B:B,"")="",IF(WEEKDAY($A106)=1,Overblik!C$4,IF(WEEKDAY($A106)=2,Overblik!C$5,IF(WEEKDAY($A106)=3,Overblik!C$6,IF(WEEKDAY($A106)=4,Overblik!C$7,IF(WEEKDAY($A106)=5,Overblik!C$8,0))))),0)</f>
        <v>0</v>
      </c>
      <c r="E106">
        <f>IF(_xlfn.XLOOKUP($A106,Helligdage!C:C,Helligdage!C:C,"")="",IF(WEEKDAY($A106)=1,Overblik!D$4,IF(WEEKDAY($A106)=2,Overblik!D$5,IF(WEEKDAY($A106)=3,Overblik!D$6,IF(WEEKDAY($A106)=4,Overblik!D$7,IF(WEEKDAY($A106)=5,Overblik!D$8,0))))),0)</f>
        <v>0</v>
      </c>
      <c r="F106">
        <f>IF(_xlfn.XLOOKUP($A106,Helligdage!D:D,Helligdage!D:D,"")="",IF(WEEKDAY($A106)=1,Overblik!E$4,IF(WEEKDAY($A106)=2,Overblik!E$5,IF(WEEKDAY($A106)=3,Overblik!E$6,IF(WEEKDAY($A106)=4,Overblik!E$7,IF(WEEKDAY($A106)=5,Overblik!E$8,0))))),0)</f>
        <v>0</v>
      </c>
    </row>
    <row r="107" spans="1:6" x14ac:dyDescent="0.3">
      <c r="A107" s="3">
        <f t="shared" si="3"/>
        <v>45395</v>
      </c>
      <c r="B107" s="12">
        <f t="shared" si="2"/>
        <v>4</v>
      </c>
      <c r="C107">
        <f>IF(_xlfn.XLOOKUP($A107,Helligdage!A:A,Helligdage!A:A,"")="",IF(WEEKDAY($A107)=1,Overblik!B$4,IF(WEEKDAY($A107)=2,Overblik!B$5,IF(WEEKDAY($A107)=3,Overblik!B$6,IF(WEEKDAY($A107)=4,Overblik!B$7,IF(WEEKDAY($A107)=5,Overblik!B$8,0))))),0)</f>
        <v>0</v>
      </c>
      <c r="D107">
        <f>IF(_xlfn.XLOOKUP($A107,Helligdage!B:B,Helligdage!B:B,"")="",IF(WEEKDAY($A107)=1,Overblik!C$4,IF(WEEKDAY($A107)=2,Overblik!C$5,IF(WEEKDAY($A107)=3,Overblik!C$6,IF(WEEKDAY($A107)=4,Overblik!C$7,IF(WEEKDAY($A107)=5,Overblik!C$8,0))))),0)</f>
        <v>0</v>
      </c>
      <c r="E107">
        <f>IF(_xlfn.XLOOKUP($A107,Helligdage!C:C,Helligdage!C:C,"")="",IF(WEEKDAY($A107)=1,Overblik!D$4,IF(WEEKDAY($A107)=2,Overblik!D$5,IF(WEEKDAY($A107)=3,Overblik!D$6,IF(WEEKDAY($A107)=4,Overblik!D$7,IF(WEEKDAY($A107)=5,Overblik!D$8,0))))),0)</f>
        <v>0</v>
      </c>
      <c r="F107">
        <f>IF(_xlfn.XLOOKUP($A107,Helligdage!D:D,Helligdage!D:D,"")="",IF(WEEKDAY($A107)=1,Overblik!E$4,IF(WEEKDAY($A107)=2,Overblik!E$5,IF(WEEKDAY($A107)=3,Overblik!E$6,IF(WEEKDAY($A107)=4,Overblik!E$7,IF(WEEKDAY($A107)=5,Overblik!E$8,0))))),0)</f>
        <v>0</v>
      </c>
    </row>
    <row r="108" spans="1:6" x14ac:dyDescent="0.3">
      <c r="A108" s="3">
        <f t="shared" si="3"/>
        <v>45396</v>
      </c>
      <c r="B108" s="12">
        <f t="shared" si="2"/>
        <v>4</v>
      </c>
      <c r="C108">
        <f>IF(_xlfn.XLOOKUP($A108,Helligdage!A:A,Helligdage!A:A,"")="",IF(WEEKDAY($A108)=1,Overblik!B$4,IF(WEEKDAY($A108)=2,Overblik!B$5,IF(WEEKDAY($A108)=3,Overblik!B$6,IF(WEEKDAY($A108)=4,Overblik!B$7,IF(WEEKDAY($A108)=5,Overblik!B$8,0))))),0)</f>
        <v>7.5</v>
      </c>
      <c r="D108">
        <f>IF(_xlfn.XLOOKUP($A108,Helligdage!B:B,Helligdage!B:B,"")="",IF(WEEKDAY($A108)=1,Overblik!C$4,IF(WEEKDAY($A108)=2,Overblik!C$5,IF(WEEKDAY($A108)=3,Overblik!C$6,IF(WEEKDAY($A108)=4,Overblik!C$7,IF(WEEKDAY($A108)=5,Overblik!C$8,0))))),0)</f>
        <v>6.25</v>
      </c>
      <c r="E108">
        <f>IF(_xlfn.XLOOKUP($A108,Helligdage!C:C,Helligdage!C:C,"")="",IF(WEEKDAY($A108)=1,Overblik!D$4,IF(WEEKDAY($A108)=2,Overblik!D$5,IF(WEEKDAY($A108)=3,Overblik!D$6,IF(WEEKDAY($A108)=4,Overblik!D$7,IF(WEEKDAY($A108)=5,Overblik!D$8,0))))),0)</f>
        <v>6</v>
      </c>
      <c r="F108">
        <f>IF(_xlfn.XLOOKUP($A108,Helligdage!D:D,Helligdage!D:D,"")="",IF(WEEKDAY($A108)=1,Overblik!E$4,IF(WEEKDAY($A108)=2,Overblik!E$5,IF(WEEKDAY($A108)=3,Overblik!E$6,IF(WEEKDAY($A108)=4,Overblik!E$7,IF(WEEKDAY($A108)=5,Overblik!E$8,0))))),0)</f>
        <v>7</v>
      </c>
    </row>
    <row r="109" spans="1:6" x14ac:dyDescent="0.3">
      <c r="A109" s="3">
        <f t="shared" si="3"/>
        <v>45397</v>
      </c>
      <c r="B109" s="12">
        <f t="shared" si="2"/>
        <v>4</v>
      </c>
      <c r="C109">
        <f>IF(_xlfn.XLOOKUP($A109,Helligdage!A:A,Helligdage!A:A,"")="",IF(WEEKDAY($A109)=1,Overblik!B$4,IF(WEEKDAY($A109)=2,Overblik!B$5,IF(WEEKDAY($A109)=3,Overblik!B$6,IF(WEEKDAY($A109)=4,Overblik!B$7,IF(WEEKDAY($A109)=5,Overblik!B$8,0))))),0)</f>
        <v>7.5</v>
      </c>
      <c r="D109">
        <f>IF(_xlfn.XLOOKUP($A109,Helligdage!B:B,Helligdage!B:B,"")="",IF(WEEKDAY($A109)=1,Overblik!C$4,IF(WEEKDAY($A109)=2,Overblik!C$5,IF(WEEKDAY($A109)=3,Overblik!C$6,IF(WEEKDAY($A109)=4,Overblik!C$7,IF(WEEKDAY($A109)=5,Overblik!C$8,0))))),0)</f>
        <v>6.25</v>
      </c>
      <c r="E109">
        <f>IF(_xlfn.XLOOKUP($A109,Helligdage!C:C,Helligdage!C:C,"")="",IF(WEEKDAY($A109)=1,Overblik!D$4,IF(WEEKDAY($A109)=2,Overblik!D$5,IF(WEEKDAY($A109)=3,Overblik!D$6,IF(WEEKDAY($A109)=4,Overblik!D$7,IF(WEEKDAY($A109)=5,Overblik!D$8,0))))),0)</f>
        <v>6</v>
      </c>
      <c r="F109">
        <f>IF(_xlfn.XLOOKUP($A109,Helligdage!D:D,Helligdage!D:D,"")="",IF(WEEKDAY($A109)=1,Overblik!E$4,IF(WEEKDAY($A109)=2,Overblik!E$5,IF(WEEKDAY($A109)=3,Overblik!E$6,IF(WEEKDAY($A109)=4,Overblik!E$7,IF(WEEKDAY($A109)=5,Overblik!E$8,0))))),0)</f>
        <v>7</v>
      </c>
    </row>
    <row r="110" spans="1:6" x14ac:dyDescent="0.3">
      <c r="A110" s="3">
        <f t="shared" si="3"/>
        <v>45398</v>
      </c>
      <c r="B110" s="12">
        <f t="shared" si="2"/>
        <v>4</v>
      </c>
      <c r="C110">
        <f>IF(_xlfn.XLOOKUP($A110,Helligdage!A:A,Helligdage!A:A,"")="",IF(WEEKDAY($A110)=1,Overblik!B$4,IF(WEEKDAY($A110)=2,Overblik!B$5,IF(WEEKDAY($A110)=3,Overblik!B$6,IF(WEEKDAY($A110)=4,Overblik!B$7,IF(WEEKDAY($A110)=5,Overblik!B$8,0))))),0)</f>
        <v>7.5</v>
      </c>
      <c r="D110">
        <f>IF(_xlfn.XLOOKUP($A110,Helligdage!B:B,Helligdage!B:B,"")="",IF(WEEKDAY($A110)=1,Overblik!C$4,IF(WEEKDAY($A110)=2,Overblik!C$5,IF(WEEKDAY($A110)=3,Overblik!C$6,IF(WEEKDAY($A110)=4,Overblik!C$7,IF(WEEKDAY($A110)=5,Overblik!C$8,0))))),0)</f>
        <v>6.25</v>
      </c>
      <c r="E110">
        <f>IF(_xlfn.XLOOKUP($A110,Helligdage!C:C,Helligdage!C:C,"")="",IF(WEEKDAY($A110)=1,Overblik!D$4,IF(WEEKDAY($A110)=2,Overblik!D$5,IF(WEEKDAY($A110)=3,Overblik!D$6,IF(WEEKDAY($A110)=4,Overblik!D$7,IF(WEEKDAY($A110)=5,Overblik!D$8,0))))),0)</f>
        <v>6</v>
      </c>
      <c r="F110">
        <f>IF(_xlfn.XLOOKUP($A110,Helligdage!D:D,Helligdage!D:D,"")="",IF(WEEKDAY($A110)=1,Overblik!E$4,IF(WEEKDAY($A110)=2,Overblik!E$5,IF(WEEKDAY($A110)=3,Overblik!E$6,IF(WEEKDAY($A110)=4,Overblik!E$7,IF(WEEKDAY($A110)=5,Overblik!E$8,0))))),0)</f>
        <v>7</v>
      </c>
    </row>
    <row r="111" spans="1:6" x14ac:dyDescent="0.3">
      <c r="A111" s="3">
        <f t="shared" si="3"/>
        <v>45399</v>
      </c>
      <c r="B111" s="12">
        <f t="shared" si="2"/>
        <v>4</v>
      </c>
      <c r="C111">
        <f>IF(_xlfn.XLOOKUP($A111,Helligdage!A:A,Helligdage!A:A,"")="",IF(WEEKDAY($A111)=1,Overblik!B$4,IF(WEEKDAY($A111)=2,Overblik!B$5,IF(WEEKDAY($A111)=3,Overblik!B$6,IF(WEEKDAY($A111)=4,Overblik!B$7,IF(WEEKDAY($A111)=5,Overblik!B$8,0))))),0)</f>
        <v>7.5</v>
      </c>
      <c r="D111">
        <f>IF(_xlfn.XLOOKUP($A111,Helligdage!B:B,Helligdage!B:B,"")="",IF(WEEKDAY($A111)=1,Overblik!C$4,IF(WEEKDAY($A111)=2,Overblik!C$5,IF(WEEKDAY($A111)=3,Overblik!C$6,IF(WEEKDAY($A111)=4,Overblik!C$7,IF(WEEKDAY($A111)=5,Overblik!C$8,0))))),0)</f>
        <v>6.25</v>
      </c>
      <c r="E111">
        <f>IF(_xlfn.XLOOKUP($A111,Helligdage!C:C,Helligdage!C:C,"")="",IF(WEEKDAY($A111)=1,Overblik!D$4,IF(WEEKDAY($A111)=2,Overblik!D$5,IF(WEEKDAY($A111)=3,Overblik!D$6,IF(WEEKDAY($A111)=4,Overblik!D$7,IF(WEEKDAY($A111)=5,Overblik!D$8,0))))),0)</f>
        <v>6</v>
      </c>
      <c r="F111">
        <f>IF(_xlfn.XLOOKUP($A111,Helligdage!D:D,Helligdage!D:D,"")="",IF(WEEKDAY($A111)=1,Overblik!E$4,IF(WEEKDAY($A111)=2,Overblik!E$5,IF(WEEKDAY($A111)=3,Overblik!E$6,IF(WEEKDAY($A111)=4,Overblik!E$7,IF(WEEKDAY($A111)=5,Overblik!E$8,0))))),0)</f>
        <v>7</v>
      </c>
    </row>
    <row r="112" spans="1:6" x14ac:dyDescent="0.3">
      <c r="A112" s="3">
        <f t="shared" si="3"/>
        <v>45400</v>
      </c>
      <c r="B112" s="12">
        <f t="shared" si="2"/>
        <v>4</v>
      </c>
      <c r="C112">
        <f>IF(_xlfn.XLOOKUP($A112,Helligdage!A:A,Helligdage!A:A,"")="",IF(WEEKDAY($A112)=1,Overblik!B$4,IF(WEEKDAY($A112)=2,Overblik!B$5,IF(WEEKDAY($A112)=3,Overblik!B$6,IF(WEEKDAY($A112)=4,Overblik!B$7,IF(WEEKDAY($A112)=5,Overblik!B$8,0))))),0)</f>
        <v>7</v>
      </c>
      <c r="D112">
        <f>IF(_xlfn.XLOOKUP($A112,Helligdage!B:B,Helligdage!B:B,"")="",IF(WEEKDAY($A112)=1,Overblik!C$4,IF(WEEKDAY($A112)=2,Overblik!C$5,IF(WEEKDAY($A112)=3,Overblik!C$6,IF(WEEKDAY($A112)=4,Overblik!C$7,IF(WEEKDAY($A112)=5,Overblik!C$8,0))))),0)</f>
        <v>0</v>
      </c>
      <c r="E112">
        <f>IF(_xlfn.XLOOKUP($A112,Helligdage!C:C,Helligdage!C:C,"")="",IF(WEEKDAY($A112)=1,Overblik!D$4,IF(WEEKDAY($A112)=2,Overblik!D$5,IF(WEEKDAY($A112)=3,Overblik!D$6,IF(WEEKDAY($A112)=4,Overblik!D$7,IF(WEEKDAY($A112)=5,Overblik!D$8,0))))),0)</f>
        <v>6</v>
      </c>
      <c r="F112">
        <f>IF(_xlfn.XLOOKUP($A112,Helligdage!D:D,Helligdage!D:D,"")="",IF(WEEKDAY($A112)=1,Overblik!E$4,IF(WEEKDAY($A112)=2,Overblik!E$5,IF(WEEKDAY($A112)=3,Overblik!E$6,IF(WEEKDAY($A112)=4,Overblik!E$7,IF(WEEKDAY($A112)=5,Overblik!E$8,0))))),0)</f>
        <v>6</v>
      </c>
    </row>
    <row r="113" spans="1:6" x14ac:dyDescent="0.3">
      <c r="A113" s="3">
        <f t="shared" si="3"/>
        <v>45401</v>
      </c>
      <c r="B113" s="12">
        <f t="shared" si="2"/>
        <v>4</v>
      </c>
      <c r="C113">
        <f>IF(_xlfn.XLOOKUP($A113,Helligdage!A:A,Helligdage!A:A,"")="",IF(WEEKDAY($A113)=1,Overblik!B$4,IF(WEEKDAY($A113)=2,Overblik!B$5,IF(WEEKDAY($A113)=3,Overblik!B$6,IF(WEEKDAY($A113)=4,Overblik!B$7,IF(WEEKDAY($A113)=5,Overblik!B$8,0))))),0)</f>
        <v>0</v>
      </c>
      <c r="D113">
        <f>IF(_xlfn.XLOOKUP($A113,Helligdage!B:B,Helligdage!B:B,"")="",IF(WEEKDAY($A113)=1,Overblik!C$4,IF(WEEKDAY($A113)=2,Overblik!C$5,IF(WEEKDAY($A113)=3,Overblik!C$6,IF(WEEKDAY($A113)=4,Overblik!C$7,IF(WEEKDAY($A113)=5,Overblik!C$8,0))))),0)</f>
        <v>0</v>
      </c>
      <c r="E113">
        <f>IF(_xlfn.XLOOKUP($A113,Helligdage!C:C,Helligdage!C:C,"")="",IF(WEEKDAY($A113)=1,Overblik!D$4,IF(WEEKDAY($A113)=2,Overblik!D$5,IF(WEEKDAY($A113)=3,Overblik!D$6,IF(WEEKDAY($A113)=4,Overblik!D$7,IF(WEEKDAY($A113)=5,Overblik!D$8,0))))),0)</f>
        <v>0</v>
      </c>
      <c r="F113">
        <f>IF(_xlfn.XLOOKUP($A113,Helligdage!D:D,Helligdage!D:D,"")="",IF(WEEKDAY($A113)=1,Overblik!E$4,IF(WEEKDAY($A113)=2,Overblik!E$5,IF(WEEKDAY($A113)=3,Overblik!E$6,IF(WEEKDAY($A113)=4,Overblik!E$7,IF(WEEKDAY($A113)=5,Overblik!E$8,0))))),0)</f>
        <v>0</v>
      </c>
    </row>
    <row r="114" spans="1:6" x14ac:dyDescent="0.3">
      <c r="A114" s="3">
        <f t="shared" si="3"/>
        <v>45402</v>
      </c>
      <c r="B114" s="12">
        <f t="shared" si="2"/>
        <v>4</v>
      </c>
      <c r="C114">
        <f>IF(_xlfn.XLOOKUP($A114,Helligdage!A:A,Helligdage!A:A,"")="",IF(WEEKDAY($A114)=1,Overblik!B$4,IF(WEEKDAY($A114)=2,Overblik!B$5,IF(WEEKDAY($A114)=3,Overblik!B$6,IF(WEEKDAY($A114)=4,Overblik!B$7,IF(WEEKDAY($A114)=5,Overblik!B$8,0))))),0)</f>
        <v>0</v>
      </c>
      <c r="D114">
        <f>IF(_xlfn.XLOOKUP($A114,Helligdage!B:B,Helligdage!B:B,"")="",IF(WEEKDAY($A114)=1,Overblik!C$4,IF(WEEKDAY($A114)=2,Overblik!C$5,IF(WEEKDAY($A114)=3,Overblik!C$6,IF(WEEKDAY($A114)=4,Overblik!C$7,IF(WEEKDAY($A114)=5,Overblik!C$8,0))))),0)</f>
        <v>0</v>
      </c>
      <c r="E114">
        <f>IF(_xlfn.XLOOKUP($A114,Helligdage!C:C,Helligdage!C:C,"")="",IF(WEEKDAY($A114)=1,Overblik!D$4,IF(WEEKDAY($A114)=2,Overblik!D$5,IF(WEEKDAY($A114)=3,Overblik!D$6,IF(WEEKDAY($A114)=4,Overblik!D$7,IF(WEEKDAY($A114)=5,Overblik!D$8,0))))),0)</f>
        <v>0</v>
      </c>
      <c r="F114">
        <f>IF(_xlfn.XLOOKUP($A114,Helligdage!D:D,Helligdage!D:D,"")="",IF(WEEKDAY($A114)=1,Overblik!E$4,IF(WEEKDAY($A114)=2,Overblik!E$5,IF(WEEKDAY($A114)=3,Overblik!E$6,IF(WEEKDAY($A114)=4,Overblik!E$7,IF(WEEKDAY($A114)=5,Overblik!E$8,0))))),0)</f>
        <v>0</v>
      </c>
    </row>
    <row r="115" spans="1:6" x14ac:dyDescent="0.3">
      <c r="A115" s="3">
        <f t="shared" si="3"/>
        <v>45403</v>
      </c>
      <c r="B115" s="12">
        <f t="shared" si="2"/>
        <v>4</v>
      </c>
      <c r="C115">
        <f>IF(_xlfn.XLOOKUP($A115,Helligdage!A:A,Helligdage!A:A,"")="",IF(WEEKDAY($A115)=1,Overblik!B$4,IF(WEEKDAY($A115)=2,Overblik!B$5,IF(WEEKDAY($A115)=3,Overblik!B$6,IF(WEEKDAY($A115)=4,Overblik!B$7,IF(WEEKDAY($A115)=5,Overblik!B$8,0))))),0)</f>
        <v>7.5</v>
      </c>
      <c r="D115">
        <f>IF(_xlfn.XLOOKUP($A115,Helligdage!B:B,Helligdage!B:B,"")="",IF(WEEKDAY($A115)=1,Overblik!C$4,IF(WEEKDAY($A115)=2,Overblik!C$5,IF(WEEKDAY($A115)=3,Overblik!C$6,IF(WEEKDAY($A115)=4,Overblik!C$7,IF(WEEKDAY($A115)=5,Overblik!C$8,0))))),0)</f>
        <v>6.25</v>
      </c>
      <c r="E115">
        <f>IF(_xlfn.XLOOKUP($A115,Helligdage!C:C,Helligdage!C:C,"")="",IF(WEEKDAY($A115)=1,Overblik!D$4,IF(WEEKDAY($A115)=2,Overblik!D$5,IF(WEEKDAY($A115)=3,Overblik!D$6,IF(WEEKDAY($A115)=4,Overblik!D$7,IF(WEEKDAY($A115)=5,Overblik!D$8,0))))),0)</f>
        <v>6</v>
      </c>
      <c r="F115">
        <f>IF(_xlfn.XLOOKUP($A115,Helligdage!D:D,Helligdage!D:D,"")="",IF(WEEKDAY($A115)=1,Overblik!E$4,IF(WEEKDAY($A115)=2,Overblik!E$5,IF(WEEKDAY($A115)=3,Overblik!E$6,IF(WEEKDAY($A115)=4,Overblik!E$7,IF(WEEKDAY($A115)=5,Overblik!E$8,0))))),0)</f>
        <v>7</v>
      </c>
    </row>
    <row r="116" spans="1:6" x14ac:dyDescent="0.3">
      <c r="A116" s="3">
        <f t="shared" si="3"/>
        <v>45404</v>
      </c>
      <c r="B116" s="12">
        <f t="shared" si="2"/>
        <v>4</v>
      </c>
      <c r="C116">
        <f>IF(_xlfn.XLOOKUP($A116,Helligdage!A:A,Helligdage!A:A,"")="",IF(WEEKDAY($A116)=1,Overblik!B$4,IF(WEEKDAY($A116)=2,Overblik!B$5,IF(WEEKDAY($A116)=3,Overblik!B$6,IF(WEEKDAY($A116)=4,Overblik!B$7,IF(WEEKDAY($A116)=5,Overblik!B$8,0))))),0)</f>
        <v>7.5</v>
      </c>
      <c r="D116">
        <f>IF(_xlfn.XLOOKUP($A116,Helligdage!B:B,Helligdage!B:B,"")="",IF(WEEKDAY($A116)=1,Overblik!C$4,IF(WEEKDAY($A116)=2,Overblik!C$5,IF(WEEKDAY($A116)=3,Overblik!C$6,IF(WEEKDAY($A116)=4,Overblik!C$7,IF(WEEKDAY($A116)=5,Overblik!C$8,0))))),0)</f>
        <v>6.25</v>
      </c>
      <c r="E116">
        <f>IF(_xlfn.XLOOKUP($A116,Helligdage!C:C,Helligdage!C:C,"")="",IF(WEEKDAY($A116)=1,Overblik!D$4,IF(WEEKDAY($A116)=2,Overblik!D$5,IF(WEEKDAY($A116)=3,Overblik!D$6,IF(WEEKDAY($A116)=4,Overblik!D$7,IF(WEEKDAY($A116)=5,Overblik!D$8,0))))),0)</f>
        <v>6</v>
      </c>
      <c r="F116">
        <f>IF(_xlfn.XLOOKUP($A116,Helligdage!D:D,Helligdage!D:D,"")="",IF(WEEKDAY($A116)=1,Overblik!E$4,IF(WEEKDAY($A116)=2,Overblik!E$5,IF(WEEKDAY($A116)=3,Overblik!E$6,IF(WEEKDAY($A116)=4,Overblik!E$7,IF(WEEKDAY($A116)=5,Overblik!E$8,0))))),0)</f>
        <v>7</v>
      </c>
    </row>
    <row r="117" spans="1:6" x14ac:dyDescent="0.3">
      <c r="A117" s="3">
        <f t="shared" si="3"/>
        <v>45405</v>
      </c>
      <c r="B117" s="12">
        <f t="shared" si="2"/>
        <v>4</v>
      </c>
      <c r="C117">
        <f>IF(_xlfn.XLOOKUP($A117,Helligdage!A:A,Helligdage!A:A,"")="",IF(WEEKDAY($A117)=1,Overblik!B$4,IF(WEEKDAY($A117)=2,Overblik!B$5,IF(WEEKDAY($A117)=3,Overblik!B$6,IF(WEEKDAY($A117)=4,Overblik!B$7,IF(WEEKDAY($A117)=5,Overblik!B$8,0))))),0)</f>
        <v>7.5</v>
      </c>
      <c r="D117">
        <f>IF(_xlfn.XLOOKUP($A117,Helligdage!B:B,Helligdage!B:B,"")="",IF(WEEKDAY($A117)=1,Overblik!C$4,IF(WEEKDAY($A117)=2,Overblik!C$5,IF(WEEKDAY($A117)=3,Overblik!C$6,IF(WEEKDAY($A117)=4,Overblik!C$7,IF(WEEKDAY($A117)=5,Overblik!C$8,0))))),0)</f>
        <v>6.25</v>
      </c>
      <c r="E117">
        <f>IF(_xlfn.XLOOKUP($A117,Helligdage!C:C,Helligdage!C:C,"")="",IF(WEEKDAY($A117)=1,Overblik!D$4,IF(WEEKDAY($A117)=2,Overblik!D$5,IF(WEEKDAY($A117)=3,Overblik!D$6,IF(WEEKDAY($A117)=4,Overblik!D$7,IF(WEEKDAY($A117)=5,Overblik!D$8,0))))),0)</f>
        <v>6</v>
      </c>
      <c r="F117">
        <f>IF(_xlfn.XLOOKUP($A117,Helligdage!D:D,Helligdage!D:D,"")="",IF(WEEKDAY($A117)=1,Overblik!E$4,IF(WEEKDAY($A117)=2,Overblik!E$5,IF(WEEKDAY($A117)=3,Overblik!E$6,IF(WEEKDAY($A117)=4,Overblik!E$7,IF(WEEKDAY($A117)=5,Overblik!E$8,0))))),0)</f>
        <v>7</v>
      </c>
    </row>
    <row r="118" spans="1:6" x14ac:dyDescent="0.3">
      <c r="A118" s="3">
        <f t="shared" si="3"/>
        <v>45406</v>
      </c>
      <c r="B118" s="12">
        <f t="shared" si="2"/>
        <v>4</v>
      </c>
      <c r="C118">
        <f>IF(_xlfn.XLOOKUP($A118,Helligdage!A:A,Helligdage!A:A,"")="",IF(WEEKDAY($A118)=1,Overblik!B$4,IF(WEEKDAY($A118)=2,Overblik!B$5,IF(WEEKDAY($A118)=3,Overblik!B$6,IF(WEEKDAY($A118)=4,Overblik!B$7,IF(WEEKDAY($A118)=5,Overblik!B$8,0))))),0)</f>
        <v>7.5</v>
      </c>
      <c r="D118">
        <f>IF(_xlfn.XLOOKUP($A118,Helligdage!B:B,Helligdage!B:B,"")="",IF(WEEKDAY($A118)=1,Overblik!C$4,IF(WEEKDAY($A118)=2,Overblik!C$5,IF(WEEKDAY($A118)=3,Overblik!C$6,IF(WEEKDAY($A118)=4,Overblik!C$7,IF(WEEKDAY($A118)=5,Overblik!C$8,0))))),0)</f>
        <v>6.25</v>
      </c>
      <c r="E118">
        <f>IF(_xlfn.XLOOKUP($A118,Helligdage!C:C,Helligdage!C:C,"")="",IF(WEEKDAY($A118)=1,Overblik!D$4,IF(WEEKDAY($A118)=2,Overblik!D$5,IF(WEEKDAY($A118)=3,Overblik!D$6,IF(WEEKDAY($A118)=4,Overblik!D$7,IF(WEEKDAY($A118)=5,Overblik!D$8,0))))),0)</f>
        <v>6</v>
      </c>
      <c r="F118">
        <f>IF(_xlfn.XLOOKUP($A118,Helligdage!D:D,Helligdage!D:D,"")="",IF(WEEKDAY($A118)=1,Overblik!E$4,IF(WEEKDAY($A118)=2,Overblik!E$5,IF(WEEKDAY($A118)=3,Overblik!E$6,IF(WEEKDAY($A118)=4,Overblik!E$7,IF(WEEKDAY($A118)=5,Overblik!E$8,0))))),0)</f>
        <v>7</v>
      </c>
    </row>
    <row r="119" spans="1:6" x14ac:dyDescent="0.3">
      <c r="A119" s="3">
        <f t="shared" si="3"/>
        <v>45407</v>
      </c>
      <c r="B119" s="12">
        <f t="shared" si="2"/>
        <v>4</v>
      </c>
      <c r="C119">
        <f>IF(_xlfn.XLOOKUP($A119,Helligdage!A:A,Helligdage!A:A,"")="",IF(WEEKDAY($A119)=1,Overblik!B$4,IF(WEEKDAY($A119)=2,Overblik!B$5,IF(WEEKDAY($A119)=3,Overblik!B$6,IF(WEEKDAY($A119)=4,Overblik!B$7,IF(WEEKDAY($A119)=5,Overblik!B$8,0))))),0)</f>
        <v>7</v>
      </c>
      <c r="D119">
        <f>IF(_xlfn.XLOOKUP($A119,Helligdage!B:B,Helligdage!B:B,"")="",IF(WEEKDAY($A119)=1,Overblik!C$4,IF(WEEKDAY($A119)=2,Overblik!C$5,IF(WEEKDAY($A119)=3,Overblik!C$6,IF(WEEKDAY($A119)=4,Overblik!C$7,IF(WEEKDAY($A119)=5,Overblik!C$8,0))))),0)</f>
        <v>0</v>
      </c>
      <c r="E119">
        <f>IF(_xlfn.XLOOKUP($A119,Helligdage!C:C,Helligdage!C:C,"")="",IF(WEEKDAY($A119)=1,Overblik!D$4,IF(WEEKDAY($A119)=2,Overblik!D$5,IF(WEEKDAY($A119)=3,Overblik!D$6,IF(WEEKDAY($A119)=4,Overblik!D$7,IF(WEEKDAY($A119)=5,Overblik!D$8,0))))),0)</f>
        <v>6</v>
      </c>
      <c r="F119">
        <f>IF(_xlfn.XLOOKUP($A119,Helligdage!D:D,Helligdage!D:D,"")="",IF(WEEKDAY($A119)=1,Overblik!E$4,IF(WEEKDAY($A119)=2,Overblik!E$5,IF(WEEKDAY($A119)=3,Overblik!E$6,IF(WEEKDAY($A119)=4,Overblik!E$7,IF(WEEKDAY($A119)=5,Overblik!E$8,0))))),0)</f>
        <v>6</v>
      </c>
    </row>
    <row r="120" spans="1:6" x14ac:dyDescent="0.3">
      <c r="A120" s="3">
        <f t="shared" si="3"/>
        <v>45408</v>
      </c>
      <c r="B120" s="12">
        <f t="shared" si="2"/>
        <v>4</v>
      </c>
      <c r="C120">
        <f>IF(_xlfn.XLOOKUP($A120,Helligdage!A:A,Helligdage!A:A,"")="",IF(WEEKDAY($A120)=1,Overblik!B$4,IF(WEEKDAY($A120)=2,Overblik!B$5,IF(WEEKDAY($A120)=3,Overblik!B$6,IF(WEEKDAY($A120)=4,Overblik!B$7,IF(WEEKDAY($A120)=5,Overblik!B$8,0))))),0)</f>
        <v>0</v>
      </c>
      <c r="D120">
        <f>IF(_xlfn.XLOOKUP($A120,Helligdage!B:B,Helligdage!B:B,"")="",IF(WEEKDAY($A120)=1,Overblik!C$4,IF(WEEKDAY($A120)=2,Overblik!C$5,IF(WEEKDAY($A120)=3,Overblik!C$6,IF(WEEKDAY($A120)=4,Overblik!C$7,IF(WEEKDAY($A120)=5,Overblik!C$8,0))))),0)</f>
        <v>0</v>
      </c>
      <c r="E120">
        <f>IF(_xlfn.XLOOKUP($A120,Helligdage!C:C,Helligdage!C:C,"")="",IF(WEEKDAY($A120)=1,Overblik!D$4,IF(WEEKDAY($A120)=2,Overblik!D$5,IF(WEEKDAY($A120)=3,Overblik!D$6,IF(WEEKDAY($A120)=4,Overblik!D$7,IF(WEEKDAY($A120)=5,Overblik!D$8,0))))),0)</f>
        <v>0</v>
      </c>
      <c r="F120">
        <f>IF(_xlfn.XLOOKUP($A120,Helligdage!D:D,Helligdage!D:D,"")="",IF(WEEKDAY($A120)=1,Overblik!E$4,IF(WEEKDAY($A120)=2,Overblik!E$5,IF(WEEKDAY($A120)=3,Overblik!E$6,IF(WEEKDAY($A120)=4,Overblik!E$7,IF(WEEKDAY($A120)=5,Overblik!E$8,0))))),0)</f>
        <v>0</v>
      </c>
    </row>
    <row r="121" spans="1:6" x14ac:dyDescent="0.3">
      <c r="A121" s="3">
        <f t="shared" si="3"/>
        <v>45409</v>
      </c>
      <c r="B121" s="12">
        <f t="shared" si="2"/>
        <v>4</v>
      </c>
      <c r="C121">
        <f>IF(_xlfn.XLOOKUP($A121,Helligdage!A:A,Helligdage!A:A,"")="",IF(WEEKDAY($A121)=1,Overblik!B$4,IF(WEEKDAY($A121)=2,Overblik!B$5,IF(WEEKDAY($A121)=3,Overblik!B$6,IF(WEEKDAY($A121)=4,Overblik!B$7,IF(WEEKDAY($A121)=5,Overblik!B$8,0))))),0)</f>
        <v>0</v>
      </c>
      <c r="D121">
        <f>IF(_xlfn.XLOOKUP($A121,Helligdage!B:B,Helligdage!B:B,"")="",IF(WEEKDAY($A121)=1,Overblik!C$4,IF(WEEKDAY($A121)=2,Overblik!C$5,IF(WEEKDAY($A121)=3,Overblik!C$6,IF(WEEKDAY($A121)=4,Overblik!C$7,IF(WEEKDAY($A121)=5,Overblik!C$8,0))))),0)</f>
        <v>0</v>
      </c>
      <c r="E121">
        <f>IF(_xlfn.XLOOKUP($A121,Helligdage!C:C,Helligdage!C:C,"")="",IF(WEEKDAY($A121)=1,Overblik!D$4,IF(WEEKDAY($A121)=2,Overblik!D$5,IF(WEEKDAY($A121)=3,Overblik!D$6,IF(WEEKDAY($A121)=4,Overblik!D$7,IF(WEEKDAY($A121)=5,Overblik!D$8,0))))),0)</f>
        <v>0</v>
      </c>
      <c r="F121">
        <f>IF(_xlfn.XLOOKUP($A121,Helligdage!D:D,Helligdage!D:D,"")="",IF(WEEKDAY($A121)=1,Overblik!E$4,IF(WEEKDAY($A121)=2,Overblik!E$5,IF(WEEKDAY($A121)=3,Overblik!E$6,IF(WEEKDAY($A121)=4,Overblik!E$7,IF(WEEKDAY($A121)=5,Overblik!E$8,0))))),0)</f>
        <v>0</v>
      </c>
    </row>
    <row r="122" spans="1:6" x14ac:dyDescent="0.3">
      <c r="A122" s="3">
        <f t="shared" si="3"/>
        <v>45410</v>
      </c>
      <c r="B122" s="12">
        <f t="shared" si="2"/>
        <v>4</v>
      </c>
      <c r="C122">
        <f>IF(_xlfn.XLOOKUP($A122,Helligdage!A:A,Helligdage!A:A,"")="",IF(WEEKDAY($A122)=1,Overblik!B$4,IF(WEEKDAY($A122)=2,Overblik!B$5,IF(WEEKDAY($A122)=3,Overblik!B$6,IF(WEEKDAY($A122)=4,Overblik!B$7,IF(WEEKDAY($A122)=5,Overblik!B$8,0))))),0)</f>
        <v>7.5</v>
      </c>
      <c r="D122">
        <f>IF(_xlfn.XLOOKUP($A122,Helligdage!B:B,Helligdage!B:B,"")="",IF(WEEKDAY($A122)=1,Overblik!C$4,IF(WEEKDAY($A122)=2,Overblik!C$5,IF(WEEKDAY($A122)=3,Overblik!C$6,IF(WEEKDAY($A122)=4,Overblik!C$7,IF(WEEKDAY($A122)=5,Overblik!C$8,0))))),0)</f>
        <v>6.25</v>
      </c>
      <c r="E122">
        <f>IF(_xlfn.XLOOKUP($A122,Helligdage!C:C,Helligdage!C:C,"")="",IF(WEEKDAY($A122)=1,Overblik!D$4,IF(WEEKDAY($A122)=2,Overblik!D$5,IF(WEEKDAY($A122)=3,Overblik!D$6,IF(WEEKDAY($A122)=4,Overblik!D$7,IF(WEEKDAY($A122)=5,Overblik!D$8,0))))),0)</f>
        <v>6</v>
      </c>
      <c r="F122">
        <f>IF(_xlfn.XLOOKUP($A122,Helligdage!D:D,Helligdage!D:D,"")="",IF(WEEKDAY($A122)=1,Overblik!E$4,IF(WEEKDAY($A122)=2,Overblik!E$5,IF(WEEKDAY($A122)=3,Overblik!E$6,IF(WEEKDAY($A122)=4,Overblik!E$7,IF(WEEKDAY($A122)=5,Overblik!E$8,0))))),0)</f>
        <v>7</v>
      </c>
    </row>
    <row r="123" spans="1:6" x14ac:dyDescent="0.3">
      <c r="A123" s="3">
        <f t="shared" si="3"/>
        <v>45411</v>
      </c>
      <c r="B123" s="12">
        <f t="shared" si="2"/>
        <v>4</v>
      </c>
      <c r="C123">
        <f>IF(_xlfn.XLOOKUP($A123,Helligdage!A:A,Helligdage!A:A,"")="",IF(WEEKDAY($A123)=1,Overblik!B$4,IF(WEEKDAY($A123)=2,Overblik!B$5,IF(WEEKDAY($A123)=3,Overblik!B$6,IF(WEEKDAY($A123)=4,Overblik!B$7,IF(WEEKDAY($A123)=5,Overblik!B$8,0))))),0)</f>
        <v>7.5</v>
      </c>
      <c r="D123">
        <f>IF(_xlfn.XLOOKUP($A123,Helligdage!B:B,Helligdage!B:B,"")="",IF(WEEKDAY($A123)=1,Overblik!C$4,IF(WEEKDAY($A123)=2,Overblik!C$5,IF(WEEKDAY($A123)=3,Overblik!C$6,IF(WEEKDAY($A123)=4,Overblik!C$7,IF(WEEKDAY($A123)=5,Overblik!C$8,0))))),0)</f>
        <v>6.25</v>
      </c>
      <c r="E123">
        <f>IF(_xlfn.XLOOKUP($A123,Helligdage!C:C,Helligdage!C:C,"")="",IF(WEEKDAY($A123)=1,Overblik!D$4,IF(WEEKDAY($A123)=2,Overblik!D$5,IF(WEEKDAY($A123)=3,Overblik!D$6,IF(WEEKDAY($A123)=4,Overblik!D$7,IF(WEEKDAY($A123)=5,Overblik!D$8,0))))),0)</f>
        <v>6</v>
      </c>
      <c r="F123">
        <f>IF(_xlfn.XLOOKUP($A123,Helligdage!D:D,Helligdage!D:D,"")="",IF(WEEKDAY($A123)=1,Overblik!E$4,IF(WEEKDAY($A123)=2,Overblik!E$5,IF(WEEKDAY($A123)=3,Overblik!E$6,IF(WEEKDAY($A123)=4,Overblik!E$7,IF(WEEKDAY($A123)=5,Overblik!E$8,0))))),0)</f>
        <v>7</v>
      </c>
    </row>
    <row r="124" spans="1:6" x14ac:dyDescent="0.3">
      <c r="A124" s="3">
        <f t="shared" si="3"/>
        <v>45412</v>
      </c>
      <c r="B124" s="12">
        <f t="shared" si="2"/>
        <v>4</v>
      </c>
      <c r="C124">
        <f>IF(_xlfn.XLOOKUP($A124,Helligdage!A:A,Helligdage!A:A,"")="",IF(WEEKDAY($A124)=1,Overblik!B$4,IF(WEEKDAY($A124)=2,Overblik!B$5,IF(WEEKDAY($A124)=3,Overblik!B$6,IF(WEEKDAY($A124)=4,Overblik!B$7,IF(WEEKDAY($A124)=5,Overblik!B$8,0))))),0)</f>
        <v>7.5</v>
      </c>
      <c r="D124">
        <f>IF(_xlfn.XLOOKUP($A124,Helligdage!B:B,Helligdage!B:B,"")="",IF(WEEKDAY($A124)=1,Overblik!C$4,IF(WEEKDAY($A124)=2,Overblik!C$5,IF(WEEKDAY($A124)=3,Overblik!C$6,IF(WEEKDAY($A124)=4,Overblik!C$7,IF(WEEKDAY($A124)=5,Overblik!C$8,0))))),0)</f>
        <v>6.25</v>
      </c>
      <c r="E124">
        <f>IF(_xlfn.XLOOKUP($A124,Helligdage!C:C,Helligdage!C:C,"")="",IF(WEEKDAY($A124)=1,Overblik!D$4,IF(WEEKDAY($A124)=2,Overblik!D$5,IF(WEEKDAY($A124)=3,Overblik!D$6,IF(WEEKDAY($A124)=4,Overblik!D$7,IF(WEEKDAY($A124)=5,Overblik!D$8,0))))),0)</f>
        <v>6</v>
      </c>
      <c r="F124">
        <f>IF(_xlfn.XLOOKUP($A124,Helligdage!D:D,Helligdage!D:D,"")="",IF(WEEKDAY($A124)=1,Overblik!E$4,IF(WEEKDAY($A124)=2,Overblik!E$5,IF(WEEKDAY($A124)=3,Overblik!E$6,IF(WEEKDAY($A124)=4,Overblik!E$7,IF(WEEKDAY($A124)=5,Overblik!E$8,0))))),0)</f>
        <v>7</v>
      </c>
    </row>
    <row r="125" spans="1:6" x14ac:dyDescent="0.3">
      <c r="A125" s="3">
        <f t="shared" si="3"/>
        <v>45413</v>
      </c>
      <c r="B125" s="12">
        <f t="shared" si="2"/>
        <v>5</v>
      </c>
      <c r="C125">
        <f>IF(_xlfn.XLOOKUP($A125,Helligdage!A:A,Helligdage!A:A,"")="",IF(WEEKDAY($A125)=1,Overblik!B$4,IF(WEEKDAY($A125)=2,Overblik!B$5,IF(WEEKDAY($A125)=3,Overblik!B$6,IF(WEEKDAY($A125)=4,Overblik!B$7,IF(WEEKDAY($A125)=5,Overblik!B$8,0))))),0)</f>
        <v>0</v>
      </c>
      <c r="D125">
        <f>IF(_xlfn.XLOOKUP($A125,Helligdage!B:B,Helligdage!B:B,"")="",IF(WEEKDAY($A125)=1,Overblik!C$4,IF(WEEKDAY($A125)=2,Overblik!C$5,IF(WEEKDAY($A125)=3,Overblik!C$6,IF(WEEKDAY($A125)=4,Overblik!C$7,IF(WEEKDAY($A125)=5,Overblik!C$8,0))))),0)</f>
        <v>6.25</v>
      </c>
      <c r="E125">
        <f>IF(_xlfn.XLOOKUP($A125,Helligdage!C:C,Helligdage!C:C,"")="",IF(WEEKDAY($A125)=1,Overblik!D$4,IF(WEEKDAY($A125)=2,Overblik!D$5,IF(WEEKDAY($A125)=3,Overblik!D$6,IF(WEEKDAY($A125)=4,Overblik!D$7,IF(WEEKDAY($A125)=5,Overblik!D$8,0))))),0)</f>
        <v>6</v>
      </c>
      <c r="F125">
        <f>IF(_xlfn.XLOOKUP($A125,Helligdage!D:D,Helligdage!D:D,"")="",IF(WEEKDAY($A125)=1,Overblik!E$4,IF(WEEKDAY($A125)=2,Overblik!E$5,IF(WEEKDAY($A125)=3,Overblik!E$6,IF(WEEKDAY($A125)=4,Overblik!E$7,IF(WEEKDAY($A125)=5,Overblik!E$8,0))))),0)</f>
        <v>7</v>
      </c>
    </row>
    <row r="126" spans="1:6" x14ac:dyDescent="0.3">
      <c r="A126" s="3">
        <f t="shared" si="3"/>
        <v>45414</v>
      </c>
      <c r="B126" s="12">
        <f t="shared" si="2"/>
        <v>5</v>
      </c>
      <c r="C126">
        <f>IF(_xlfn.XLOOKUP($A126,Helligdage!A:A,Helligdage!A:A,"")="",IF(WEEKDAY($A126)=1,Overblik!B$4,IF(WEEKDAY($A126)=2,Overblik!B$5,IF(WEEKDAY($A126)=3,Overblik!B$6,IF(WEEKDAY($A126)=4,Overblik!B$7,IF(WEEKDAY($A126)=5,Overblik!B$8,0))))),0)</f>
        <v>7</v>
      </c>
      <c r="D126">
        <f>IF(_xlfn.XLOOKUP($A126,Helligdage!B:B,Helligdage!B:B,"")="",IF(WEEKDAY($A126)=1,Overblik!C$4,IF(WEEKDAY($A126)=2,Overblik!C$5,IF(WEEKDAY($A126)=3,Overblik!C$6,IF(WEEKDAY($A126)=4,Overblik!C$7,IF(WEEKDAY($A126)=5,Overblik!C$8,0))))),0)</f>
        <v>0</v>
      </c>
      <c r="E126">
        <f>IF(_xlfn.XLOOKUP($A126,Helligdage!C:C,Helligdage!C:C,"")="",IF(WEEKDAY($A126)=1,Overblik!D$4,IF(WEEKDAY($A126)=2,Overblik!D$5,IF(WEEKDAY($A126)=3,Overblik!D$6,IF(WEEKDAY($A126)=4,Overblik!D$7,IF(WEEKDAY($A126)=5,Overblik!D$8,0))))),0)</f>
        <v>6</v>
      </c>
      <c r="F126">
        <f>IF(_xlfn.XLOOKUP($A126,Helligdage!D:D,Helligdage!D:D,"")="",IF(WEEKDAY($A126)=1,Overblik!E$4,IF(WEEKDAY($A126)=2,Overblik!E$5,IF(WEEKDAY($A126)=3,Overblik!E$6,IF(WEEKDAY($A126)=4,Overblik!E$7,IF(WEEKDAY($A126)=5,Overblik!E$8,0))))),0)</f>
        <v>6</v>
      </c>
    </row>
    <row r="127" spans="1:6" x14ac:dyDescent="0.3">
      <c r="A127" s="3">
        <f t="shared" si="3"/>
        <v>45415</v>
      </c>
      <c r="B127" s="12">
        <f t="shared" si="2"/>
        <v>5</v>
      </c>
      <c r="C127">
        <f>IF(_xlfn.XLOOKUP($A127,Helligdage!A:A,Helligdage!A:A,"")="",IF(WEEKDAY($A127)=1,Overblik!B$4,IF(WEEKDAY($A127)=2,Overblik!B$5,IF(WEEKDAY($A127)=3,Overblik!B$6,IF(WEEKDAY($A127)=4,Overblik!B$7,IF(WEEKDAY($A127)=5,Overblik!B$8,0))))),0)</f>
        <v>0</v>
      </c>
      <c r="D127">
        <f>IF(_xlfn.XLOOKUP($A127,Helligdage!B:B,Helligdage!B:B,"")="",IF(WEEKDAY($A127)=1,Overblik!C$4,IF(WEEKDAY($A127)=2,Overblik!C$5,IF(WEEKDAY($A127)=3,Overblik!C$6,IF(WEEKDAY($A127)=4,Overblik!C$7,IF(WEEKDAY($A127)=5,Overblik!C$8,0))))),0)</f>
        <v>0</v>
      </c>
      <c r="E127">
        <f>IF(_xlfn.XLOOKUP($A127,Helligdage!C:C,Helligdage!C:C,"")="",IF(WEEKDAY($A127)=1,Overblik!D$4,IF(WEEKDAY($A127)=2,Overblik!D$5,IF(WEEKDAY($A127)=3,Overblik!D$6,IF(WEEKDAY($A127)=4,Overblik!D$7,IF(WEEKDAY($A127)=5,Overblik!D$8,0))))),0)</f>
        <v>0</v>
      </c>
      <c r="F127">
        <f>IF(_xlfn.XLOOKUP($A127,Helligdage!D:D,Helligdage!D:D,"")="",IF(WEEKDAY($A127)=1,Overblik!E$4,IF(WEEKDAY($A127)=2,Overblik!E$5,IF(WEEKDAY($A127)=3,Overblik!E$6,IF(WEEKDAY($A127)=4,Overblik!E$7,IF(WEEKDAY($A127)=5,Overblik!E$8,0))))),0)</f>
        <v>0</v>
      </c>
    </row>
    <row r="128" spans="1:6" x14ac:dyDescent="0.3">
      <c r="A128" s="3">
        <f t="shared" si="3"/>
        <v>45416</v>
      </c>
      <c r="B128" s="12">
        <f t="shared" si="2"/>
        <v>5</v>
      </c>
      <c r="C128">
        <f>IF(_xlfn.XLOOKUP($A128,Helligdage!A:A,Helligdage!A:A,"")="",IF(WEEKDAY($A128)=1,Overblik!B$4,IF(WEEKDAY($A128)=2,Overblik!B$5,IF(WEEKDAY($A128)=3,Overblik!B$6,IF(WEEKDAY($A128)=4,Overblik!B$7,IF(WEEKDAY($A128)=5,Overblik!B$8,0))))),0)</f>
        <v>0</v>
      </c>
      <c r="D128">
        <f>IF(_xlfn.XLOOKUP($A128,Helligdage!B:B,Helligdage!B:B,"")="",IF(WEEKDAY($A128)=1,Overblik!C$4,IF(WEEKDAY($A128)=2,Overblik!C$5,IF(WEEKDAY($A128)=3,Overblik!C$6,IF(WEEKDAY($A128)=4,Overblik!C$7,IF(WEEKDAY($A128)=5,Overblik!C$8,0))))),0)</f>
        <v>0</v>
      </c>
      <c r="E128">
        <f>IF(_xlfn.XLOOKUP($A128,Helligdage!C:C,Helligdage!C:C,"")="",IF(WEEKDAY($A128)=1,Overblik!D$4,IF(WEEKDAY($A128)=2,Overblik!D$5,IF(WEEKDAY($A128)=3,Overblik!D$6,IF(WEEKDAY($A128)=4,Overblik!D$7,IF(WEEKDAY($A128)=5,Overblik!D$8,0))))),0)</f>
        <v>0</v>
      </c>
      <c r="F128">
        <f>IF(_xlfn.XLOOKUP($A128,Helligdage!D:D,Helligdage!D:D,"")="",IF(WEEKDAY($A128)=1,Overblik!E$4,IF(WEEKDAY($A128)=2,Overblik!E$5,IF(WEEKDAY($A128)=3,Overblik!E$6,IF(WEEKDAY($A128)=4,Overblik!E$7,IF(WEEKDAY($A128)=5,Overblik!E$8,0))))),0)</f>
        <v>0</v>
      </c>
    </row>
    <row r="129" spans="1:6" x14ac:dyDescent="0.3">
      <c r="A129" s="3">
        <f t="shared" si="3"/>
        <v>45417</v>
      </c>
      <c r="B129" s="12">
        <f t="shared" si="2"/>
        <v>5</v>
      </c>
      <c r="C129">
        <f>IF(_xlfn.XLOOKUP($A129,Helligdage!A:A,Helligdage!A:A,"")="",IF(WEEKDAY($A129)=1,Overblik!B$4,IF(WEEKDAY($A129)=2,Overblik!B$5,IF(WEEKDAY($A129)=3,Overblik!B$6,IF(WEEKDAY($A129)=4,Overblik!B$7,IF(WEEKDAY($A129)=5,Overblik!B$8,0))))),0)</f>
        <v>7.5</v>
      </c>
      <c r="D129">
        <f>IF(_xlfn.XLOOKUP($A129,Helligdage!B:B,Helligdage!B:B,"")="",IF(WEEKDAY($A129)=1,Overblik!C$4,IF(WEEKDAY($A129)=2,Overblik!C$5,IF(WEEKDAY($A129)=3,Overblik!C$6,IF(WEEKDAY($A129)=4,Overblik!C$7,IF(WEEKDAY($A129)=5,Overblik!C$8,0))))),0)</f>
        <v>6.25</v>
      </c>
      <c r="E129">
        <f>IF(_xlfn.XLOOKUP($A129,Helligdage!C:C,Helligdage!C:C,"")="",IF(WEEKDAY($A129)=1,Overblik!D$4,IF(WEEKDAY($A129)=2,Overblik!D$5,IF(WEEKDAY($A129)=3,Overblik!D$6,IF(WEEKDAY($A129)=4,Overblik!D$7,IF(WEEKDAY($A129)=5,Overblik!D$8,0))))),0)</f>
        <v>6</v>
      </c>
      <c r="F129">
        <f>IF(_xlfn.XLOOKUP($A129,Helligdage!D:D,Helligdage!D:D,"")="",IF(WEEKDAY($A129)=1,Overblik!E$4,IF(WEEKDAY($A129)=2,Overblik!E$5,IF(WEEKDAY($A129)=3,Overblik!E$6,IF(WEEKDAY($A129)=4,Overblik!E$7,IF(WEEKDAY($A129)=5,Overblik!E$8,0))))),0)</f>
        <v>7</v>
      </c>
    </row>
    <row r="130" spans="1:6" x14ac:dyDescent="0.3">
      <c r="A130" s="3">
        <f t="shared" si="3"/>
        <v>45418</v>
      </c>
      <c r="B130" s="12">
        <f t="shared" si="2"/>
        <v>5</v>
      </c>
      <c r="C130">
        <f>IF(_xlfn.XLOOKUP($A130,Helligdage!A:A,Helligdage!A:A,"")="",IF(WEEKDAY($A130)=1,Overblik!B$4,IF(WEEKDAY($A130)=2,Overblik!B$5,IF(WEEKDAY($A130)=3,Overblik!B$6,IF(WEEKDAY($A130)=4,Overblik!B$7,IF(WEEKDAY($A130)=5,Overblik!B$8,0))))),0)</f>
        <v>7.5</v>
      </c>
      <c r="D130">
        <f>IF(_xlfn.XLOOKUP($A130,Helligdage!B:B,Helligdage!B:B,"")="",IF(WEEKDAY($A130)=1,Overblik!C$4,IF(WEEKDAY($A130)=2,Overblik!C$5,IF(WEEKDAY($A130)=3,Overblik!C$6,IF(WEEKDAY($A130)=4,Overblik!C$7,IF(WEEKDAY($A130)=5,Overblik!C$8,0))))),0)</f>
        <v>6.25</v>
      </c>
      <c r="E130">
        <f>IF(_xlfn.XLOOKUP($A130,Helligdage!C:C,Helligdage!C:C,"")="",IF(WEEKDAY($A130)=1,Overblik!D$4,IF(WEEKDAY($A130)=2,Overblik!D$5,IF(WEEKDAY($A130)=3,Overblik!D$6,IF(WEEKDAY($A130)=4,Overblik!D$7,IF(WEEKDAY($A130)=5,Overblik!D$8,0))))),0)</f>
        <v>6</v>
      </c>
      <c r="F130">
        <f>IF(_xlfn.XLOOKUP($A130,Helligdage!D:D,Helligdage!D:D,"")="",IF(WEEKDAY($A130)=1,Overblik!E$4,IF(WEEKDAY($A130)=2,Overblik!E$5,IF(WEEKDAY($A130)=3,Overblik!E$6,IF(WEEKDAY($A130)=4,Overblik!E$7,IF(WEEKDAY($A130)=5,Overblik!E$8,0))))),0)</f>
        <v>7</v>
      </c>
    </row>
    <row r="131" spans="1:6" x14ac:dyDescent="0.3">
      <c r="A131" s="3">
        <f t="shared" si="3"/>
        <v>45419</v>
      </c>
      <c r="B131" s="12">
        <f t="shared" si="2"/>
        <v>5</v>
      </c>
      <c r="C131">
        <f>IF(_xlfn.XLOOKUP($A131,Helligdage!A:A,Helligdage!A:A,"")="",IF(WEEKDAY($A131)=1,Overblik!B$4,IF(WEEKDAY($A131)=2,Overblik!B$5,IF(WEEKDAY($A131)=3,Overblik!B$6,IF(WEEKDAY($A131)=4,Overblik!B$7,IF(WEEKDAY($A131)=5,Overblik!B$8,0))))),0)</f>
        <v>7.5</v>
      </c>
      <c r="D131">
        <f>IF(_xlfn.XLOOKUP($A131,Helligdage!B:B,Helligdage!B:B,"")="",IF(WEEKDAY($A131)=1,Overblik!C$4,IF(WEEKDAY($A131)=2,Overblik!C$5,IF(WEEKDAY($A131)=3,Overblik!C$6,IF(WEEKDAY($A131)=4,Overblik!C$7,IF(WEEKDAY($A131)=5,Overblik!C$8,0))))),0)</f>
        <v>6.25</v>
      </c>
      <c r="E131">
        <f>IF(_xlfn.XLOOKUP($A131,Helligdage!C:C,Helligdage!C:C,"")="",IF(WEEKDAY($A131)=1,Overblik!D$4,IF(WEEKDAY($A131)=2,Overblik!D$5,IF(WEEKDAY($A131)=3,Overblik!D$6,IF(WEEKDAY($A131)=4,Overblik!D$7,IF(WEEKDAY($A131)=5,Overblik!D$8,0))))),0)</f>
        <v>6</v>
      </c>
      <c r="F131">
        <f>IF(_xlfn.XLOOKUP($A131,Helligdage!D:D,Helligdage!D:D,"")="",IF(WEEKDAY($A131)=1,Overblik!E$4,IF(WEEKDAY($A131)=2,Overblik!E$5,IF(WEEKDAY($A131)=3,Overblik!E$6,IF(WEEKDAY($A131)=4,Overblik!E$7,IF(WEEKDAY($A131)=5,Overblik!E$8,0))))),0)</f>
        <v>7</v>
      </c>
    </row>
    <row r="132" spans="1:6" x14ac:dyDescent="0.3">
      <c r="A132" s="3">
        <f t="shared" si="3"/>
        <v>45420</v>
      </c>
      <c r="B132" s="12">
        <f t="shared" si="2"/>
        <v>5</v>
      </c>
      <c r="C132">
        <f>IF(_xlfn.XLOOKUP($A132,Helligdage!A:A,Helligdage!A:A,"")="",IF(WEEKDAY($A132)=1,Overblik!B$4,IF(WEEKDAY($A132)=2,Overblik!B$5,IF(WEEKDAY($A132)=3,Overblik!B$6,IF(WEEKDAY($A132)=4,Overblik!B$7,IF(WEEKDAY($A132)=5,Overblik!B$8,0))))),0)</f>
        <v>7.5</v>
      </c>
      <c r="D132">
        <f>IF(_xlfn.XLOOKUP($A132,Helligdage!B:B,Helligdage!B:B,"")="",IF(WEEKDAY($A132)=1,Overblik!C$4,IF(WEEKDAY($A132)=2,Overblik!C$5,IF(WEEKDAY($A132)=3,Overblik!C$6,IF(WEEKDAY($A132)=4,Overblik!C$7,IF(WEEKDAY($A132)=5,Overblik!C$8,0))))),0)</f>
        <v>6.25</v>
      </c>
      <c r="E132">
        <f>IF(_xlfn.XLOOKUP($A132,Helligdage!C:C,Helligdage!C:C,"")="",IF(WEEKDAY($A132)=1,Overblik!D$4,IF(WEEKDAY($A132)=2,Overblik!D$5,IF(WEEKDAY($A132)=3,Overblik!D$6,IF(WEEKDAY($A132)=4,Overblik!D$7,IF(WEEKDAY($A132)=5,Overblik!D$8,0))))),0)</f>
        <v>6</v>
      </c>
      <c r="F132">
        <f>IF(_xlfn.XLOOKUP($A132,Helligdage!D:D,Helligdage!D:D,"")="",IF(WEEKDAY($A132)=1,Overblik!E$4,IF(WEEKDAY($A132)=2,Overblik!E$5,IF(WEEKDAY($A132)=3,Overblik!E$6,IF(WEEKDAY($A132)=4,Overblik!E$7,IF(WEEKDAY($A132)=5,Overblik!E$8,0))))),0)</f>
        <v>7</v>
      </c>
    </row>
    <row r="133" spans="1:6" x14ac:dyDescent="0.3">
      <c r="A133" s="3">
        <f t="shared" si="3"/>
        <v>45421</v>
      </c>
      <c r="B133" s="12">
        <f t="shared" ref="B133:B196" si="4">MONTH(A133)</f>
        <v>5</v>
      </c>
      <c r="C133">
        <f>IF(_xlfn.XLOOKUP($A133,Helligdage!A:A,Helligdage!A:A,"")="",IF(WEEKDAY($A133)=1,Overblik!B$4,IF(WEEKDAY($A133)=2,Overblik!B$5,IF(WEEKDAY($A133)=3,Overblik!B$6,IF(WEEKDAY($A133)=4,Overblik!B$7,IF(WEEKDAY($A133)=5,Overblik!B$8,0))))),0)</f>
        <v>0</v>
      </c>
      <c r="D133">
        <f>IF(_xlfn.XLOOKUP($A133,Helligdage!B:B,Helligdage!B:B,"")="",IF(WEEKDAY($A133)=1,Overblik!C$4,IF(WEEKDAY($A133)=2,Overblik!C$5,IF(WEEKDAY($A133)=3,Overblik!C$6,IF(WEEKDAY($A133)=4,Overblik!C$7,IF(WEEKDAY($A133)=5,Overblik!C$8,0))))),0)</f>
        <v>0</v>
      </c>
      <c r="E133">
        <f>IF(_xlfn.XLOOKUP($A133,Helligdage!C:C,Helligdage!C:C,"")="",IF(WEEKDAY($A133)=1,Overblik!D$4,IF(WEEKDAY($A133)=2,Overblik!D$5,IF(WEEKDAY($A133)=3,Overblik!D$6,IF(WEEKDAY($A133)=4,Overblik!D$7,IF(WEEKDAY($A133)=5,Overblik!D$8,0))))),0)</f>
        <v>6</v>
      </c>
      <c r="F133">
        <f>IF(_xlfn.XLOOKUP($A133,Helligdage!D:D,Helligdage!D:D,"")="",IF(WEEKDAY($A133)=1,Overblik!E$4,IF(WEEKDAY($A133)=2,Overblik!E$5,IF(WEEKDAY($A133)=3,Overblik!E$6,IF(WEEKDAY($A133)=4,Overblik!E$7,IF(WEEKDAY($A133)=5,Overblik!E$8,0))))),0)</f>
        <v>6</v>
      </c>
    </row>
    <row r="134" spans="1:6" x14ac:dyDescent="0.3">
      <c r="A134" s="3">
        <f t="shared" ref="A134:A197" si="5">A133+1</f>
        <v>45422</v>
      </c>
      <c r="B134" s="12">
        <f t="shared" si="4"/>
        <v>5</v>
      </c>
      <c r="C134">
        <f>IF(_xlfn.XLOOKUP($A134,Helligdage!A:A,Helligdage!A:A,"")="",IF(WEEKDAY($A134)=1,Overblik!B$4,IF(WEEKDAY($A134)=2,Overblik!B$5,IF(WEEKDAY($A134)=3,Overblik!B$6,IF(WEEKDAY($A134)=4,Overblik!B$7,IF(WEEKDAY($A134)=5,Overblik!B$8,0))))),0)</f>
        <v>0</v>
      </c>
      <c r="D134">
        <f>IF(_xlfn.XLOOKUP($A134,Helligdage!B:B,Helligdage!B:B,"")="",IF(WEEKDAY($A134)=1,Overblik!C$4,IF(WEEKDAY($A134)=2,Overblik!C$5,IF(WEEKDAY($A134)=3,Overblik!C$6,IF(WEEKDAY($A134)=4,Overblik!C$7,IF(WEEKDAY($A134)=5,Overblik!C$8,0))))),0)</f>
        <v>0</v>
      </c>
      <c r="E134">
        <f>IF(_xlfn.XLOOKUP($A134,Helligdage!C:C,Helligdage!C:C,"")="",IF(WEEKDAY($A134)=1,Overblik!D$4,IF(WEEKDAY($A134)=2,Overblik!D$5,IF(WEEKDAY($A134)=3,Overblik!D$6,IF(WEEKDAY($A134)=4,Overblik!D$7,IF(WEEKDAY($A134)=5,Overblik!D$8,0))))),0)</f>
        <v>0</v>
      </c>
      <c r="F134">
        <f>IF(_xlfn.XLOOKUP($A134,Helligdage!D:D,Helligdage!D:D,"")="",IF(WEEKDAY($A134)=1,Overblik!E$4,IF(WEEKDAY($A134)=2,Overblik!E$5,IF(WEEKDAY($A134)=3,Overblik!E$6,IF(WEEKDAY($A134)=4,Overblik!E$7,IF(WEEKDAY($A134)=5,Overblik!E$8,0))))),0)</f>
        <v>0</v>
      </c>
    </row>
    <row r="135" spans="1:6" x14ac:dyDescent="0.3">
      <c r="A135" s="3">
        <f t="shared" si="5"/>
        <v>45423</v>
      </c>
      <c r="B135" s="12">
        <f t="shared" si="4"/>
        <v>5</v>
      </c>
      <c r="C135">
        <f>IF(_xlfn.XLOOKUP($A135,Helligdage!A:A,Helligdage!A:A,"")="",IF(WEEKDAY($A135)=1,Overblik!B$4,IF(WEEKDAY($A135)=2,Overblik!B$5,IF(WEEKDAY($A135)=3,Overblik!B$6,IF(WEEKDAY($A135)=4,Overblik!B$7,IF(WEEKDAY($A135)=5,Overblik!B$8,0))))),0)</f>
        <v>0</v>
      </c>
      <c r="D135">
        <f>IF(_xlfn.XLOOKUP($A135,Helligdage!B:B,Helligdage!B:B,"")="",IF(WEEKDAY($A135)=1,Overblik!C$4,IF(WEEKDAY($A135)=2,Overblik!C$5,IF(WEEKDAY($A135)=3,Overblik!C$6,IF(WEEKDAY($A135)=4,Overblik!C$7,IF(WEEKDAY($A135)=5,Overblik!C$8,0))))),0)</f>
        <v>0</v>
      </c>
      <c r="E135">
        <f>IF(_xlfn.XLOOKUP($A135,Helligdage!C:C,Helligdage!C:C,"")="",IF(WEEKDAY($A135)=1,Overblik!D$4,IF(WEEKDAY($A135)=2,Overblik!D$5,IF(WEEKDAY($A135)=3,Overblik!D$6,IF(WEEKDAY($A135)=4,Overblik!D$7,IF(WEEKDAY($A135)=5,Overblik!D$8,0))))),0)</f>
        <v>0</v>
      </c>
      <c r="F135">
        <f>IF(_xlfn.XLOOKUP($A135,Helligdage!D:D,Helligdage!D:D,"")="",IF(WEEKDAY($A135)=1,Overblik!E$4,IF(WEEKDAY($A135)=2,Overblik!E$5,IF(WEEKDAY($A135)=3,Overblik!E$6,IF(WEEKDAY($A135)=4,Overblik!E$7,IF(WEEKDAY($A135)=5,Overblik!E$8,0))))),0)</f>
        <v>0</v>
      </c>
    </row>
    <row r="136" spans="1:6" x14ac:dyDescent="0.3">
      <c r="A136" s="3">
        <f t="shared" si="5"/>
        <v>45424</v>
      </c>
      <c r="B136" s="12">
        <f t="shared" si="4"/>
        <v>5</v>
      </c>
      <c r="C136">
        <f>IF(_xlfn.XLOOKUP($A136,Helligdage!A:A,Helligdage!A:A,"")="",IF(WEEKDAY($A136)=1,Overblik!B$4,IF(WEEKDAY($A136)=2,Overblik!B$5,IF(WEEKDAY($A136)=3,Overblik!B$6,IF(WEEKDAY($A136)=4,Overblik!B$7,IF(WEEKDAY($A136)=5,Overblik!B$8,0))))),0)</f>
        <v>7.5</v>
      </c>
      <c r="D136">
        <f>IF(_xlfn.XLOOKUP($A136,Helligdage!B:B,Helligdage!B:B,"")="",IF(WEEKDAY($A136)=1,Overblik!C$4,IF(WEEKDAY($A136)=2,Overblik!C$5,IF(WEEKDAY($A136)=3,Overblik!C$6,IF(WEEKDAY($A136)=4,Overblik!C$7,IF(WEEKDAY($A136)=5,Overblik!C$8,0))))),0)</f>
        <v>6.25</v>
      </c>
      <c r="E136">
        <f>IF(_xlfn.XLOOKUP($A136,Helligdage!C:C,Helligdage!C:C,"")="",IF(WEEKDAY($A136)=1,Overblik!D$4,IF(WEEKDAY($A136)=2,Overblik!D$5,IF(WEEKDAY($A136)=3,Overblik!D$6,IF(WEEKDAY($A136)=4,Overblik!D$7,IF(WEEKDAY($A136)=5,Overblik!D$8,0))))),0)</f>
        <v>6</v>
      </c>
      <c r="F136">
        <f>IF(_xlfn.XLOOKUP($A136,Helligdage!D:D,Helligdage!D:D,"")="",IF(WEEKDAY($A136)=1,Overblik!E$4,IF(WEEKDAY($A136)=2,Overblik!E$5,IF(WEEKDAY($A136)=3,Overblik!E$6,IF(WEEKDAY($A136)=4,Overblik!E$7,IF(WEEKDAY($A136)=5,Overblik!E$8,0))))),0)</f>
        <v>7</v>
      </c>
    </row>
    <row r="137" spans="1:6" x14ac:dyDescent="0.3">
      <c r="A137" s="3">
        <f t="shared" si="5"/>
        <v>45425</v>
      </c>
      <c r="B137" s="12">
        <f t="shared" si="4"/>
        <v>5</v>
      </c>
      <c r="C137">
        <f>IF(_xlfn.XLOOKUP($A137,Helligdage!A:A,Helligdage!A:A,"")="",IF(WEEKDAY($A137)=1,Overblik!B$4,IF(WEEKDAY($A137)=2,Overblik!B$5,IF(WEEKDAY($A137)=3,Overblik!B$6,IF(WEEKDAY($A137)=4,Overblik!B$7,IF(WEEKDAY($A137)=5,Overblik!B$8,0))))),0)</f>
        <v>7.5</v>
      </c>
      <c r="D137">
        <f>IF(_xlfn.XLOOKUP($A137,Helligdage!B:B,Helligdage!B:B,"")="",IF(WEEKDAY($A137)=1,Overblik!C$4,IF(WEEKDAY($A137)=2,Overblik!C$5,IF(WEEKDAY($A137)=3,Overblik!C$6,IF(WEEKDAY($A137)=4,Overblik!C$7,IF(WEEKDAY($A137)=5,Overblik!C$8,0))))),0)</f>
        <v>6.25</v>
      </c>
      <c r="E137">
        <f>IF(_xlfn.XLOOKUP($A137,Helligdage!C:C,Helligdage!C:C,"")="",IF(WEEKDAY($A137)=1,Overblik!D$4,IF(WEEKDAY($A137)=2,Overblik!D$5,IF(WEEKDAY($A137)=3,Overblik!D$6,IF(WEEKDAY($A137)=4,Overblik!D$7,IF(WEEKDAY($A137)=5,Overblik!D$8,0))))),0)</f>
        <v>6</v>
      </c>
      <c r="F137">
        <f>IF(_xlfn.XLOOKUP($A137,Helligdage!D:D,Helligdage!D:D,"")="",IF(WEEKDAY($A137)=1,Overblik!E$4,IF(WEEKDAY($A137)=2,Overblik!E$5,IF(WEEKDAY($A137)=3,Overblik!E$6,IF(WEEKDAY($A137)=4,Overblik!E$7,IF(WEEKDAY($A137)=5,Overblik!E$8,0))))),0)</f>
        <v>7</v>
      </c>
    </row>
    <row r="138" spans="1:6" x14ac:dyDescent="0.3">
      <c r="A138" s="3">
        <f t="shared" si="5"/>
        <v>45426</v>
      </c>
      <c r="B138" s="12">
        <f t="shared" si="4"/>
        <v>5</v>
      </c>
      <c r="C138">
        <f>IF(_xlfn.XLOOKUP($A138,Helligdage!A:A,Helligdage!A:A,"")="",IF(WEEKDAY($A138)=1,Overblik!B$4,IF(WEEKDAY($A138)=2,Overblik!B$5,IF(WEEKDAY($A138)=3,Overblik!B$6,IF(WEEKDAY($A138)=4,Overblik!B$7,IF(WEEKDAY($A138)=5,Overblik!B$8,0))))),0)</f>
        <v>7.5</v>
      </c>
      <c r="D138">
        <f>IF(_xlfn.XLOOKUP($A138,Helligdage!B:B,Helligdage!B:B,"")="",IF(WEEKDAY($A138)=1,Overblik!C$4,IF(WEEKDAY($A138)=2,Overblik!C$5,IF(WEEKDAY($A138)=3,Overblik!C$6,IF(WEEKDAY($A138)=4,Overblik!C$7,IF(WEEKDAY($A138)=5,Overblik!C$8,0))))),0)</f>
        <v>6.25</v>
      </c>
      <c r="E138">
        <f>IF(_xlfn.XLOOKUP($A138,Helligdage!C:C,Helligdage!C:C,"")="",IF(WEEKDAY($A138)=1,Overblik!D$4,IF(WEEKDAY($A138)=2,Overblik!D$5,IF(WEEKDAY($A138)=3,Overblik!D$6,IF(WEEKDAY($A138)=4,Overblik!D$7,IF(WEEKDAY($A138)=5,Overblik!D$8,0))))),0)</f>
        <v>6</v>
      </c>
      <c r="F138">
        <f>IF(_xlfn.XLOOKUP($A138,Helligdage!D:D,Helligdage!D:D,"")="",IF(WEEKDAY($A138)=1,Overblik!E$4,IF(WEEKDAY($A138)=2,Overblik!E$5,IF(WEEKDAY($A138)=3,Overblik!E$6,IF(WEEKDAY($A138)=4,Overblik!E$7,IF(WEEKDAY($A138)=5,Overblik!E$8,0))))),0)</f>
        <v>7</v>
      </c>
    </row>
    <row r="139" spans="1:6" x14ac:dyDescent="0.3">
      <c r="A139" s="3">
        <f t="shared" si="5"/>
        <v>45427</v>
      </c>
      <c r="B139" s="12">
        <f t="shared" si="4"/>
        <v>5</v>
      </c>
      <c r="C139">
        <f>IF(_xlfn.XLOOKUP($A139,Helligdage!A:A,Helligdage!A:A,"")="",IF(WEEKDAY($A139)=1,Overblik!B$4,IF(WEEKDAY($A139)=2,Overblik!B$5,IF(WEEKDAY($A139)=3,Overblik!B$6,IF(WEEKDAY($A139)=4,Overblik!B$7,IF(WEEKDAY($A139)=5,Overblik!B$8,0))))),0)</f>
        <v>7.5</v>
      </c>
      <c r="D139">
        <f>IF(_xlfn.XLOOKUP($A139,Helligdage!B:B,Helligdage!B:B,"")="",IF(WEEKDAY($A139)=1,Overblik!C$4,IF(WEEKDAY($A139)=2,Overblik!C$5,IF(WEEKDAY($A139)=3,Overblik!C$6,IF(WEEKDAY($A139)=4,Overblik!C$7,IF(WEEKDAY($A139)=5,Overblik!C$8,0))))),0)</f>
        <v>6.25</v>
      </c>
      <c r="E139">
        <f>IF(_xlfn.XLOOKUP($A139,Helligdage!C:C,Helligdage!C:C,"")="",IF(WEEKDAY($A139)=1,Overblik!D$4,IF(WEEKDAY($A139)=2,Overblik!D$5,IF(WEEKDAY($A139)=3,Overblik!D$6,IF(WEEKDAY($A139)=4,Overblik!D$7,IF(WEEKDAY($A139)=5,Overblik!D$8,0))))),0)</f>
        <v>6</v>
      </c>
      <c r="F139">
        <f>IF(_xlfn.XLOOKUP($A139,Helligdage!D:D,Helligdage!D:D,"")="",IF(WEEKDAY($A139)=1,Overblik!E$4,IF(WEEKDAY($A139)=2,Overblik!E$5,IF(WEEKDAY($A139)=3,Overblik!E$6,IF(WEEKDAY($A139)=4,Overblik!E$7,IF(WEEKDAY($A139)=5,Overblik!E$8,0))))),0)</f>
        <v>7</v>
      </c>
    </row>
    <row r="140" spans="1:6" x14ac:dyDescent="0.3">
      <c r="A140" s="3">
        <f t="shared" si="5"/>
        <v>45428</v>
      </c>
      <c r="B140" s="12">
        <f t="shared" si="4"/>
        <v>5</v>
      </c>
      <c r="C140">
        <f>IF(_xlfn.XLOOKUP($A140,Helligdage!A:A,Helligdage!A:A,"")="",IF(WEEKDAY($A140)=1,Overblik!B$4,IF(WEEKDAY($A140)=2,Overblik!B$5,IF(WEEKDAY($A140)=3,Overblik!B$6,IF(WEEKDAY($A140)=4,Overblik!B$7,IF(WEEKDAY($A140)=5,Overblik!B$8,0))))),0)</f>
        <v>7</v>
      </c>
      <c r="D140">
        <f>IF(_xlfn.XLOOKUP($A140,Helligdage!B:B,Helligdage!B:B,"")="",IF(WEEKDAY($A140)=1,Overblik!C$4,IF(WEEKDAY($A140)=2,Overblik!C$5,IF(WEEKDAY($A140)=3,Overblik!C$6,IF(WEEKDAY($A140)=4,Overblik!C$7,IF(WEEKDAY($A140)=5,Overblik!C$8,0))))),0)</f>
        <v>0</v>
      </c>
      <c r="E140">
        <f>IF(_xlfn.XLOOKUP($A140,Helligdage!C:C,Helligdage!C:C,"")="",IF(WEEKDAY($A140)=1,Overblik!D$4,IF(WEEKDAY($A140)=2,Overblik!D$5,IF(WEEKDAY($A140)=3,Overblik!D$6,IF(WEEKDAY($A140)=4,Overblik!D$7,IF(WEEKDAY($A140)=5,Overblik!D$8,0))))),0)</f>
        <v>6</v>
      </c>
      <c r="F140">
        <f>IF(_xlfn.XLOOKUP($A140,Helligdage!D:D,Helligdage!D:D,"")="",IF(WEEKDAY($A140)=1,Overblik!E$4,IF(WEEKDAY($A140)=2,Overblik!E$5,IF(WEEKDAY($A140)=3,Overblik!E$6,IF(WEEKDAY($A140)=4,Overblik!E$7,IF(WEEKDAY($A140)=5,Overblik!E$8,0))))),0)</f>
        <v>6</v>
      </c>
    </row>
    <row r="141" spans="1:6" x14ac:dyDescent="0.3">
      <c r="A141" s="3">
        <f t="shared" si="5"/>
        <v>45429</v>
      </c>
      <c r="B141" s="12">
        <f t="shared" si="4"/>
        <v>5</v>
      </c>
      <c r="C141">
        <f>IF(_xlfn.XLOOKUP($A141,Helligdage!A:A,Helligdage!A:A,"")="",IF(WEEKDAY($A141)=1,Overblik!B$4,IF(WEEKDAY($A141)=2,Overblik!B$5,IF(WEEKDAY($A141)=3,Overblik!B$6,IF(WEEKDAY($A141)=4,Overblik!B$7,IF(WEEKDAY($A141)=5,Overblik!B$8,0))))),0)</f>
        <v>0</v>
      </c>
      <c r="D141">
        <f>IF(_xlfn.XLOOKUP($A141,Helligdage!B:B,Helligdage!B:B,"")="",IF(WEEKDAY($A141)=1,Overblik!C$4,IF(WEEKDAY($A141)=2,Overblik!C$5,IF(WEEKDAY($A141)=3,Overblik!C$6,IF(WEEKDAY($A141)=4,Overblik!C$7,IF(WEEKDAY($A141)=5,Overblik!C$8,0))))),0)</f>
        <v>0</v>
      </c>
      <c r="E141">
        <f>IF(_xlfn.XLOOKUP($A141,Helligdage!C:C,Helligdage!C:C,"")="",IF(WEEKDAY($A141)=1,Overblik!D$4,IF(WEEKDAY($A141)=2,Overblik!D$5,IF(WEEKDAY($A141)=3,Overblik!D$6,IF(WEEKDAY($A141)=4,Overblik!D$7,IF(WEEKDAY($A141)=5,Overblik!D$8,0))))),0)</f>
        <v>0</v>
      </c>
      <c r="F141">
        <f>IF(_xlfn.XLOOKUP($A141,Helligdage!D:D,Helligdage!D:D,"")="",IF(WEEKDAY($A141)=1,Overblik!E$4,IF(WEEKDAY($A141)=2,Overblik!E$5,IF(WEEKDAY($A141)=3,Overblik!E$6,IF(WEEKDAY($A141)=4,Overblik!E$7,IF(WEEKDAY($A141)=5,Overblik!E$8,0))))),0)</f>
        <v>0</v>
      </c>
    </row>
    <row r="142" spans="1:6" x14ac:dyDescent="0.3">
      <c r="A142" s="3">
        <f t="shared" si="5"/>
        <v>45430</v>
      </c>
      <c r="B142" s="12">
        <f t="shared" si="4"/>
        <v>5</v>
      </c>
      <c r="C142">
        <f>IF(_xlfn.XLOOKUP($A142,Helligdage!A:A,Helligdage!A:A,"")="",IF(WEEKDAY($A142)=1,Overblik!B$4,IF(WEEKDAY($A142)=2,Overblik!B$5,IF(WEEKDAY($A142)=3,Overblik!B$6,IF(WEEKDAY($A142)=4,Overblik!B$7,IF(WEEKDAY($A142)=5,Overblik!B$8,0))))),0)</f>
        <v>0</v>
      </c>
      <c r="D142">
        <f>IF(_xlfn.XLOOKUP($A142,Helligdage!B:B,Helligdage!B:B,"")="",IF(WEEKDAY($A142)=1,Overblik!C$4,IF(WEEKDAY($A142)=2,Overblik!C$5,IF(WEEKDAY($A142)=3,Overblik!C$6,IF(WEEKDAY($A142)=4,Overblik!C$7,IF(WEEKDAY($A142)=5,Overblik!C$8,0))))),0)</f>
        <v>0</v>
      </c>
      <c r="E142">
        <f>IF(_xlfn.XLOOKUP($A142,Helligdage!C:C,Helligdage!C:C,"")="",IF(WEEKDAY($A142)=1,Overblik!D$4,IF(WEEKDAY($A142)=2,Overblik!D$5,IF(WEEKDAY($A142)=3,Overblik!D$6,IF(WEEKDAY($A142)=4,Overblik!D$7,IF(WEEKDAY($A142)=5,Overblik!D$8,0))))),0)</f>
        <v>0</v>
      </c>
      <c r="F142">
        <f>IF(_xlfn.XLOOKUP($A142,Helligdage!D:D,Helligdage!D:D,"")="",IF(WEEKDAY($A142)=1,Overblik!E$4,IF(WEEKDAY($A142)=2,Overblik!E$5,IF(WEEKDAY($A142)=3,Overblik!E$6,IF(WEEKDAY($A142)=4,Overblik!E$7,IF(WEEKDAY($A142)=5,Overblik!E$8,0))))),0)</f>
        <v>0</v>
      </c>
    </row>
    <row r="143" spans="1:6" x14ac:dyDescent="0.3">
      <c r="A143" s="3">
        <f t="shared" si="5"/>
        <v>45431</v>
      </c>
      <c r="B143" s="12">
        <f t="shared" si="4"/>
        <v>5</v>
      </c>
      <c r="C143">
        <f>IF(_xlfn.XLOOKUP($A143,Helligdage!A:A,Helligdage!A:A,"")="",IF(WEEKDAY($A143)=1,Overblik!B$4,IF(WEEKDAY($A143)=2,Overblik!B$5,IF(WEEKDAY($A143)=3,Overblik!B$6,IF(WEEKDAY($A143)=4,Overblik!B$7,IF(WEEKDAY($A143)=5,Overblik!B$8,0))))),0)</f>
        <v>0</v>
      </c>
      <c r="D143">
        <f>IF(_xlfn.XLOOKUP($A143,Helligdage!B:B,Helligdage!B:B,"")="",IF(WEEKDAY($A143)=1,Overblik!C$4,IF(WEEKDAY($A143)=2,Overblik!C$5,IF(WEEKDAY($A143)=3,Overblik!C$6,IF(WEEKDAY($A143)=4,Overblik!C$7,IF(WEEKDAY($A143)=5,Overblik!C$8,0))))),0)</f>
        <v>6.25</v>
      </c>
      <c r="E143">
        <f>IF(_xlfn.XLOOKUP($A143,Helligdage!C:C,Helligdage!C:C,"")="",IF(WEEKDAY($A143)=1,Overblik!D$4,IF(WEEKDAY($A143)=2,Overblik!D$5,IF(WEEKDAY($A143)=3,Overblik!D$6,IF(WEEKDAY($A143)=4,Overblik!D$7,IF(WEEKDAY($A143)=5,Overblik!D$8,0))))),0)</f>
        <v>6</v>
      </c>
      <c r="F143">
        <f>IF(_xlfn.XLOOKUP($A143,Helligdage!D:D,Helligdage!D:D,"")="",IF(WEEKDAY($A143)=1,Overblik!E$4,IF(WEEKDAY($A143)=2,Overblik!E$5,IF(WEEKDAY($A143)=3,Overblik!E$6,IF(WEEKDAY($A143)=4,Overblik!E$7,IF(WEEKDAY($A143)=5,Overblik!E$8,0))))),0)</f>
        <v>7</v>
      </c>
    </row>
    <row r="144" spans="1:6" x14ac:dyDescent="0.3">
      <c r="A144" s="3">
        <f t="shared" si="5"/>
        <v>45432</v>
      </c>
      <c r="B144" s="12">
        <f t="shared" si="4"/>
        <v>5</v>
      </c>
      <c r="C144">
        <f>IF(_xlfn.XLOOKUP($A144,Helligdage!A:A,Helligdage!A:A,"")="",IF(WEEKDAY($A144)=1,Overblik!B$4,IF(WEEKDAY($A144)=2,Overblik!B$5,IF(WEEKDAY($A144)=3,Overblik!B$6,IF(WEEKDAY($A144)=4,Overblik!B$7,IF(WEEKDAY($A144)=5,Overblik!B$8,0))))),0)</f>
        <v>0</v>
      </c>
      <c r="D144">
        <f>IF(_xlfn.XLOOKUP($A144,Helligdage!B:B,Helligdage!B:B,"")="",IF(WEEKDAY($A144)=1,Overblik!C$4,IF(WEEKDAY($A144)=2,Overblik!C$5,IF(WEEKDAY($A144)=3,Overblik!C$6,IF(WEEKDAY($A144)=4,Overblik!C$7,IF(WEEKDAY($A144)=5,Overblik!C$8,0))))),0)</f>
        <v>6.25</v>
      </c>
      <c r="E144">
        <f>IF(_xlfn.XLOOKUP($A144,Helligdage!C:C,Helligdage!C:C,"")="",IF(WEEKDAY($A144)=1,Overblik!D$4,IF(WEEKDAY($A144)=2,Overblik!D$5,IF(WEEKDAY($A144)=3,Overblik!D$6,IF(WEEKDAY($A144)=4,Overblik!D$7,IF(WEEKDAY($A144)=5,Overblik!D$8,0))))),0)</f>
        <v>6</v>
      </c>
      <c r="F144">
        <f>IF(_xlfn.XLOOKUP($A144,Helligdage!D:D,Helligdage!D:D,"")="",IF(WEEKDAY($A144)=1,Overblik!E$4,IF(WEEKDAY($A144)=2,Overblik!E$5,IF(WEEKDAY($A144)=3,Overblik!E$6,IF(WEEKDAY($A144)=4,Overblik!E$7,IF(WEEKDAY($A144)=5,Overblik!E$8,0))))),0)</f>
        <v>7</v>
      </c>
    </row>
    <row r="145" spans="1:6" x14ac:dyDescent="0.3">
      <c r="A145" s="3">
        <f t="shared" si="5"/>
        <v>45433</v>
      </c>
      <c r="B145" s="12">
        <f t="shared" si="4"/>
        <v>5</v>
      </c>
      <c r="C145">
        <f>IF(_xlfn.XLOOKUP($A145,Helligdage!A:A,Helligdage!A:A,"")="",IF(WEEKDAY($A145)=1,Overblik!B$4,IF(WEEKDAY($A145)=2,Overblik!B$5,IF(WEEKDAY($A145)=3,Overblik!B$6,IF(WEEKDAY($A145)=4,Overblik!B$7,IF(WEEKDAY($A145)=5,Overblik!B$8,0))))),0)</f>
        <v>7.5</v>
      </c>
      <c r="D145">
        <f>IF(_xlfn.XLOOKUP($A145,Helligdage!B:B,Helligdage!B:B,"")="",IF(WEEKDAY($A145)=1,Overblik!C$4,IF(WEEKDAY($A145)=2,Overblik!C$5,IF(WEEKDAY($A145)=3,Overblik!C$6,IF(WEEKDAY($A145)=4,Overblik!C$7,IF(WEEKDAY($A145)=5,Overblik!C$8,0))))),0)</f>
        <v>6.25</v>
      </c>
      <c r="E145">
        <f>IF(_xlfn.XLOOKUP($A145,Helligdage!C:C,Helligdage!C:C,"")="",IF(WEEKDAY($A145)=1,Overblik!D$4,IF(WEEKDAY($A145)=2,Overblik!D$5,IF(WEEKDAY($A145)=3,Overblik!D$6,IF(WEEKDAY($A145)=4,Overblik!D$7,IF(WEEKDAY($A145)=5,Overblik!D$8,0))))),0)</f>
        <v>6</v>
      </c>
      <c r="F145">
        <f>IF(_xlfn.XLOOKUP($A145,Helligdage!D:D,Helligdage!D:D,"")="",IF(WEEKDAY($A145)=1,Overblik!E$4,IF(WEEKDAY($A145)=2,Overblik!E$5,IF(WEEKDAY($A145)=3,Overblik!E$6,IF(WEEKDAY($A145)=4,Overblik!E$7,IF(WEEKDAY($A145)=5,Overblik!E$8,0))))),0)</f>
        <v>7</v>
      </c>
    </row>
    <row r="146" spans="1:6" x14ac:dyDescent="0.3">
      <c r="A146" s="3">
        <f t="shared" si="5"/>
        <v>45434</v>
      </c>
      <c r="B146" s="12">
        <f t="shared" si="4"/>
        <v>5</v>
      </c>
      <c r="C146">
        <f>IF(_xlfn.XLOOKUP($A146,Helligdage!A:A,Helligdage!A:A,"")="",IF(WEEKDAY($A146)=1,Overblik!B$4,IF(WEEKDAY($A146)=2,Overblik!B$5,IF(WEEKDAY($A146)=3,Overblik!B$6,IF(WEEKDAY($A146)=4,Overblik!B$7,IF(WEEKDAY($A146)=5,Overblik!B$8,0))))),0)</f>
        <v>7.5</v>
      </c>
      <c r="D146">
        <f>IF(_xlfn.XLOOKUP($A146,Helligdage!B:B,Helligdage!B:B,"")="",IF(WEEKDAY($A146)=1,Overblik!C$4,IF(WEEKDAY($A146)=2,Overblik!C$5,IF(WEEKDAY($A146)=3,Overblik!C$6,IF(WEEKDAY($A146)=4,Overblik!C$7,IF(WEEKDAY($A146)=5,Overblik!C$8,0))))),0)</f>
        <v>6.25</v>
      </c>
      <c r="E146">
        <f>IF(_xlfn.XLOOKUP($A146,Helligdage!C:C,Helligdage!C:C,"")="",IF(WEEKDAY($A146)=1,Overblik!D$4,IF(WEEKDAY($A146)=2,Overblik!D$5,IF(WEEKDAY($A146)=3,Overblik!D$6,IF(WEEKDAY($A146)=4,Overblik!D$7,IF(WEEKDAY($A146)=5,Overblik!D$8,0))))),0)</f>
        <v>6</v>
      </c>
      <c r="F146">
        <f>IF(_xlfn.XLOOKUP($A146,Helligdage!D:D,Helligdage!D:D,"")="",IF(WEEKDAY($A146)=1,Overblik!E$4,IF(WEEKDAY($A146)=2,Overblik!E$5,IF(WEEKDAY($A146)=3,Overblik!E$6,IF(WEEKDAY($A146)=4,Overblik!E$7,IF(WEEKDAY($A146)=5,Overblik!E$8,0))))),0)</f>
        <v>7</v>
      </c>
    </row>
    <row r="147" spans="1:6" x14ac:dyDescent="0.3">
      <c r="A147" s="3">
        <f t="shared" si="5"/>
        <v>45435</v>
      </c>
      <c r="B147" s="12">
        <f t="shared" si="4"/>
        <v>5</v>
      </c>
      <c r="C147">
        <f>IF(_xlfn.XLOOKUP($A147,Helligdage!A:A,Helligdage!A:A,"")="",IF(WEEKDAY($A147)=1,Overblik!B$4,IF(WEEKDAY($A147)=2,Overblik!B$5,IF(WEEKDAY($A147)=3,Overblik!B$6,IF(WEEKDAY($A147)=4,Overblik!B$7,IF(WEEKDAY($A147)=5,Overblik!B$8,0))))),0)</f>
        <v>7</v>
      </c>
      <c r="D147">
        <f>IF(_xlfn.XLOOKUP($A147,Helligdage!B:B,Helligdage!B:B,"")="",IF(WEEKDAY($A147)=1,Overblik!C$4,IF(WEEKDAY($A147)=2,Overblik!C$5,IF(WEEKDAY($A147)=3,Overblik!C$6,IF(WEEKDAY($A147)=4,Overblik!C$7,IF(WEEKDAY($A147)=5,Overblik!C$8,0))))),0)</f>
        <v>0</v>
      </c>
      <c r="E147">
        <f>IF(_xlfn.XLOOKUP($A147,Helligdage!C:C,Helligdage!C:C,"")="",IF(WEEKDAY($A147)=1,Overblik!D$4,IF(WEEKDAY($A147)=2,Overblik!D$5,IF(WEEKDAY($A147)=3,Overblik!D$6,IF(WEEKDAY($A147)=4,Overblik!D$7,IF(WEEKDAY($A147)=5,Overblik!D$8,0))))),0)</f>
        <v>6</v>
      </c>
      <c r="F147">
        <f>IF(_xlfn.XLOOKUP($A147,Helligdage!D:D,Helligdage!D:D,"")="",IF(WEEKDAY($A147)=1,Overblik!E$4,IF(WEEKDAY($A147)=2,Overblik!E$5,IF(WEEKDAY($A147)=3,Overblik!E$6,IF(WEEKDAY($A147)=4,Overblik!E$7,IF(WEEKDAY($A147)=5,Overblik!E$8,0))))),0)</f>
        <v>6</v>
      </c>
    </row>
    <row r="148" spans="1:6" x14ac:dyDescent="0.3">
      <c r="A148" s="3">
        <f t="shared" si="5"/>
        <v>45436</v>
      </c>
      <c r="B148" s="12">
        <f t="shared" si="4"/>
        <v>5</v>
      </c>
      <c r="C148">
        <f>IF(_xlfn.XLOOKUP($A148,Helligdage!A:A,Helligdage!A:A,"")="",IF(WEEKDAY($A148)=1,Overblik!B$4,IF(WEEKDAY($A148)=2,Overblik!B$5,IF(WEEKDAY($A148)=3,Overblik!B$6,IF(WEEKDAY($A148)=4,Overblik!B$7,IF(WEEKDAY($A148)=5,Overblik!B$8,0))))),0)</f>
        <v>0</v>
      </c>
      <c r="D148">
        <f>IF(_xlfn.XLOOKUP($A148,Helligdage!B:B,Helligdage!B:B,"")="",IF(WEEKDAY($A148)=1,Overblik!C$4,IF(WEEKDAY($A148)=2,Overblik!C$5,IF(WEEKDAY($A148)=3,Overblik!C$6,IF(WEEKDAY($A148)=4,Overblik!C$7,IF(WEEKDAY($A148)=5,Overblik!C$8,0))))),0)</f>
        <v>0</v>
      </c>
      <c r="E148">
        <f>IF(_xlfn.XLOOKUP($A148,Helligdage!C:C,Helligdage!C:C,"")="",IF(WEEKDAY($A148)=1,Overblik!D$4,IF(WEEKDAY($A148)=2,Overblik!D$5,IF(WEEKDAY($A148)=3,Overblik!D$6,IF(WEEKDAY($A148)=4,Overblik!D$7,IF(WEEKDAY($A148)=5,Overblik!D$8,0))))),0)</f>
        <v>0</v>
      </c>
      <c r="F148">
        <f>IF(_xlfn.XLOOKUP($A148,Helligdage!D:D,Helligdage!D:D,"")="",IF(WEEKDAY($A148)=1,Overblik!E$4,IF(WEEKDAY($A148)=2,Overblik!E$5,IF(WEEKDAY($A148)=3,Overblik!E$6,IF(WEEKDAY($A148)=4,Overblik!E$7,IF(WEEKDAY($A148)=5,Overblik!E$8,0))))),0)</f>
        <v>0</v>
      </c>
    </row>
    <row r="149" spans="1:6" x14ac:dyDescent="0.3">
      <c r="A149" s="3">
        <f t="shared" si="5"/>
        <v>45437</v>
      </c>
      <c r="B149" s="12">
        <f t="shared" si="4"/>
        <v>5</v>
      </c>
      <c r="C149">
        <f>IF(_xlfn.XLOOKUP($A149,Helligdage!A:A,Helligdage!A:A,"")="",IF(WEEKDAY($A149)=1,Overblik!B$4,IF(WEEKDAY($A149)=2,Overblik!B$5,IF(WEEKDAY($A149)=3,Overblik!B$6,IF(WEEKDAY($A149)=4,Overblik!B$7,IF(WEEKDAY($A149)=5,Overblik!B$8,0))))),0)</f>
        <v>0</v>
      </c>
      <c r="D149">
        <f>IF(_xlfn.XLOOKUP($A149,Helligdage!B:B,Helligdage!B:B,"")="",IF(WEEKDAY($A149)=1,Overblik!C$4,IF(WEEKDAY($A149)=2,Overblik!C$5,IF(WEEKDAY($A149)=3,Overblik!C$6,IF(WEEKDAY($A149)=4,Overblik!C$7,IF(WEEKDAY($A149)=5,Overblik!C$8,0))))),0)</f>
        <v>0</v>
      </c>
      <c r="E149">
        <f>IF(_xlfn.XLOOKUP($A149,Helligdage!C:C,Helligdage!C:C,"")="",IF(WEEKDAY($A149)=1,Overblik!D$4,IF(WEEKDAY($A149)=2,Overblik!D$5,IF(WEEKDAY($A149)=3,Overblik!D$6,IF(WEEKDAY($A149)=4,Overblik!D$7,IF(WEEKDAY($A149)=5,Overblik!D$8,0))))),0)</f>
        <v>0</v>
      </c>
      <c r="F149">
        <f>IF(_xlfn.XLOOKUP($A149,Helligdage!D:D,Helligdage!D:D,"")="",IF(WEEKDAY($A149)=1,Overblik!E$4,IF(WEEKDAY($A149)=2,Overblik!E$5,IF(WEEKDAY($A149)=3,Overblik!E$6,IF(WEEKDAY($A149)=4,Overblik!E$7,IF(WEEKDAY($A149)=5,Overblik!E$8,0))))),0)</f>
        <v>0</v>
      </c>
    </row>
    <row r="150" spans="1:6" x14ac:dyDescent="0.3">
      <c r="A150" s="3">
        <f t="shared" si="5"/>
        <v>45438</v>
      </c>
      <c r="B150" s="12">
        <f t="shared" si="4"/>
        <v>5</v>
      </c>
      <c r="C150">
        <f>IF(_xlfn.XLOOKUP($A150,Helligdage!A:A,Helligdage!A:A,"")="",IF(WEEKDAY($A150)=1,Overblik!B$4,IF(WEEKDAY($A150)=2,Overblik!B$5,IF(WEEKDAY($A150)=3,Overblik!B$6,IF(WEEKDAY($A150)=4,Overblik!B$7,IF(WEEKDAY($A150)=5,Overblik!B$8,0))))),0)</f>
        <v>7.5</v>
      </c>
      <c r="D150">
        <f>IF(_xlfn.XLOOKUP($A150,Helligdage!B:B,Helligdage!B:B,"")="",IF(WEEKDAY($A150)=1,Overblik!C$4,IF(WEEKDAY($A150)=2,Overblik!C$5,IF(WEEKDAY($A150)=3,Overblik!C$6,IF(WEEKDAY($A150)=4,Overblik!C$7,IF(WEEKDAY($A150)=5,Overblik!C$8,0))))),0)</f>
        <v>6.25</v>
      </c>
      <c r="E150">
        <f>IF(_xlfn.XLOOKUP($A150,Helligdage!C:C,Helligdage!C:C,"")="",IF(WEEKDAY($A150)=1,Overblik!D$4,IF(WEEKDAY($A150)=2,Overblik!D$5,IF(WEEKDAY($A150)=3,Overblik!D$6,IF(WEEKDAY($A150)=4,Overblik!D$7,IF(WEEKDAY($A150)=5,Overblik!D$8,0))))),0)</f>
        <v>6</v>
      </c>
      <c r="F150">
        <f>IF(_xlfn.XLOOKUP($A150,Helligdage!D:D,Helligdage!D:D,"")="",IF(WEEKDAY($A150)=1,Overblik!E$4,IF(WEEKDAY($A150)=2,Overblik!E$5,IF(WEEKDAY($A150)=3,Overblik!E$6,IF(WEEKDAY($A150)=4,Overblik!E$7,IF(WEEKDAY($A150)=5,Overblik!E$8,0))))),0)</f>
        <v>7</v>
      </c>
    </row>
    <row r="151" spans="1:6" x14ac:dyDescent="0.3">
      <c r="A151" s="3">
        <f t="shared" si="5"/>
        <v>45439</v>
      </c>
      <c r="B151" s="12">
        <f t="shared" si="4"/>
        <v>5</v>
      </c>
      <c r="C151">
        <f>IF(_xlfn.XLOOKUP($A151,Helligdage!A:A,Helligdage!A:A,"")="",IF(WEEKDAY($A151)=1,Overblik!B$4,IF(WEEKDAY($A151)=2,Overblik!B$5,IF(WEEKDAY($A151)=3,Overblik!B$6,IF(WEEKDAY($A151)=4,Overblik!B$7,IF(WEEKDAY($A151)=5,Overblik!B$8,0))))),0)</f>
        <v>7.5</v>
      </c>
      <c r="D151">
        <f>IF(_xlfn.XLOOKUP($A151,Helligdage!B:B,Helligdage!B:B,"")="",IF(WEEKDAY($A151)=1,Overblik!C$4,IF(WEEKDAY($A151)=2,Overblik!C$5,IF(WEEKDAY($A151)=3,Overblik!C$6,IF(WEEKDAY($A151)=4,Overblik!C$7,IF(WEEKDAY($A151)=5,Overblik!C$8,0))))),0)</f>
        <v>6.25</v>
      </c>
      <c r="E151">
        <f>IF(_xlfn.XLOOKUP($A151,Helligdage!C:C,Helligdage!C:C,"")="",IF(WEEKDAY($A151)=1,Overblik!D$4,IF(WEEKDAY($A151)=2,Overblik!D$5,IF(WEEKDAY($A151)=3,Overblik!D$6,IF(WEEKDAY($A151)=4,Overblik!D$7,IF(WEEKDAY($A151)=5,Overblik!D$8,0))))),0)</f>
        <v>6</v>
      </c>
      <c r="F151">
        <f>IF(_xlfn.XLOOKUP($A151,Helligdage!D:D,Helligdage!D:D,"")="",IF(WEEKDAY($A151)=1,Overblik!E$4,IF(WEEKDAY($A151)=2,Overblik!E$5,IF(WEEKDAY($A151)=3,Overblik!E$6,IF(WEEKDAY($A151)=4,Overblik!E$7,IF(WEEKDAY($A151)=5,Overblik!E$8,0))))),0)</f>
        <v>7</v>
      </c>
    </row>
    <row r="152" spans="1:6" x14ac:dyDescent="0.3">
      <c r="A152" s="3">
        <f t="shared" si="5"/>
        <v>45440</v>
      </c>
      <c r="B152" s="12">
        <f t="shared" si="4"/>
        <v>5</v>
      </c>
      <c r="C152">
        <f>IF(_xlfn.XLOOKUP($A152,Helligdage!A:A,Helligdage!A:A,"")="",IF(WEEKDAY($A152)=1,Overblik!B$4,IF(WEEKDAY($A152)=2,Overblik!B$5,IF(WEEKDAY($A152)=3,Overblik!B$6,IF(WEEKDAY($A152)=4,Overblik!B$7,IF(WEEKDAY($A152)=5,Overblik!B$8,0))))),0)</f>
        <v>7.5</v>
      </c>
      <c r="D152">
        <f>IF(_xlfn.XLOOKUP($A152,Helligdage!B:B,Helligdage!B:B,"")="",IF(WEEKDAY($A152)=1,Overblik!C$4,IF(WEEKDAY($A152)=2,Overblik!C$5,IF(WEEKDAY($A152)=3,Overblik!C$6,IF(WEEKDAY($A152)=4,Overblik!C$7,IF(WEEKDAY($A152)=5,Overblik!C$8,0))))),0)</f>
        <v>6.25</v>
      </c>
      <c r="E152">
        <f>IF(_xlfn.XLOOKUP($A152,Helligdage!C:C,Helligdage!C:C,"")="",IF(WEEKDAY($A152)=1,Overblik!D$4,IF(WEEKDAY($A152)=2,Overblik!D$5,IF(WEEKDAY($A152)=3,Overblik!D$6,IF(WEEKDAY($A152)=4,Overblik!D$7,IF(WEEKDAY($A152)=5,Overblik!D$8,0))))),0)</f>
        <v>6</v>
      </c>
      <c r="F152">
        <f>IF(_xlfn.XLOOKUP($A152,Helligdage!D:D,Helligdage!D:D,"")="",IF(WEEKDAY($A152)=1,Overblik!E$4,IF(WEEKDAY($A152)=2,Overblik!E$5,IF(WEEKDAY($A152)=3,Overblik!E$6,IF(WEEKDAY($A152)=4,Overblik!E$7,IF(WEEKDAY($A152)=5,Overblik!E$8,0))))),0)</f>
        <v>7</v>
      </c>
    </row>
    <row r="153" spans="1:6" x14ac:dyDescent="0.3">
      <c r="A153" s="3">
        <f t="shared" si="5"/>
        <v>45441</v>
      </c>
      <c r="B153" s="12">
        <f t="shared" si="4"/>
        <v>5</v>
      </c>
      <c r="C153">
        <f>IF(_xlfn.XLOOKUP($A153,Helligdage!A:A,Helligdage!A:A,"")="",IF(WEEKDAY($A153)=1,Overblik!B$4,IF(WEEKDAY($A153)=2,Overblik!B$5,IF(WEEKDAY($A153)=3,Overblik!B$6,IF(WEEKDAY($A153)=4,Overblik!B$7,IF(WEEKDAY($A153)=5,Overblik!B$8,0))))),0)</f>
        <v>7.5</v>
      </c>
      <c r="D153">
        <f>IF(_xlfn.XLOOKUP($A153,Helligdage!B:B,Helligdage!B:B,"")="",IF(WEEKDAY($A153)=1,Overblik!C$4,IF(WEEKDAY($A153)=2,Overblik!C$5,IF(WEEKDAY($A153)=3,Overblik!C$6,IF(WEEKDAY($A153)=4,Overblik!C$7,IF(WEEKDAY($A153)=5,Overblik!C$8,0))))),0)</f>
        <v>6.25</v>
      </c>
      <c r="E153">
        <f>IF(_xlfn.XLOOKUP($A153,Helligdage!C:C,Helligdage!C:C,"")="",IF(WEEKDAY($A153)=1,Overblik!D$4,IF(WEEKDAY($A153)=2,Overblik!D$5,IF(WEEKDAY($A153)=3,Overblik!D$6,IF(WEEKDAY($A153)=4,Overblik!D$7,IF(WEEKDAY($A153)=5,Overblik!D$8,0))))),0)</f>
        <v>6</v>
      </c>
      <c r="F153">
        <f>IF(_xlfn.XLOOKUP($A153,Helligdage!D:D,Helligdage!D:D,"")="",IF(WEEKDAY($A153)=1,Overblik!E$4,IF(WEEKDAY($A153)=2,Overblik!E$5,IF(WEEKDAY($A153)=3,Overblik!E$6,IF(WEEKDAY($A153)=4,Overblik!E$7,IF(WEEKDAY($A153)=5,Overblik!E$8,0))))),0)</f>
        <v>7</v>
      </c>
    </row>
    <row r="154" spans="1:6" x14ac:dyDescent="0.3">
      <c r="A154" s="3">
        <f t="shared" si="5"/>
        <v>45442</v>
      </c>
      <c r="B154" s="12">
        <f t="shared" si="4"/>
        <v>5</v>
      </c>
      <c r="C154">
        <f>IF(_xlfn.XLOOKUP($A154,Helligdage!A:A,Helligdage!A:A,"")="",IF(WEEKDAY($A154)=1,Overblik!B$4,IF(WEEKDAY($A154)=2,Overblik!B$5,IF(WEEKDAY($A154)=3,Overblik!B$6,IF(WEEKDAY($A154)=4,Overblik!B$7,IF(WEEKDAY($A154)=5,Overblik!B$8,0))))),0)</f>
        <v>7</v>
      </c>
      <c r="D154">
        <f>IF(_xlfn.XLOOKUP($A154,Helligdage!B:B,Helligdage!B:B,"")="",IF(WEEKDAY($A154)=1,Overblik!C$4,IF(WEEKDAY($A154)=2,Overblik!C$5,IF(WEEKDAY($A154)=3,Overblik!C$6,IF(WEEKDAY($A154)=4,Overblik!C$7,IF(WEEKDAY($A154)=5,Overblik!C$8,0))))),0)</f>
        <v>0</v>
      </c>
      <c r="E154">
        <f>IF(_xlfn.XLOOKUP($A154,Helligdage!C:C,Helligdage!C:C,"")="",IF(WEEKDAY($A154)=1,Overblik!D$4,IF(WEEKDAY($A154)=2,Overblik!D$5,IF(WEEKDAY($A154)=3,Overblik!D$6,IF(WEEKDAY($A154)=4,Overblik!D$7,IF(WEEKDAY($A154)=5,Overblik!D$8,0))))),0)</f>
        <v>6</v>
      </c>
      <c r="F154">
        <f>IF(_xlfn.XLOOKUP($A154,Helligdage!D:D,Helligdage!D:D,"")="",IF(WEEKDAY($A154)=1,Overblik!E$4,IF(WEEKDAY($A154)=2,Overblik!E$5,IF(WEEKDAY($A154)=3,Overblik!E$6,IF(WEEKDAY($A154)=4,Overblik!E$7,IF(WEEKDAY($A154)=5,Overblik!E$8,0))))),0)</f>
        <v>6</v>
      </c>
    </row>
    <row r="155" spans="1:6" x14ac:dyDescent="0.3">
      <c r="A155" s="3">
        <f t="shared" si="5"/>
        <v>45443</v>
      </c>
      <c r="B155" s="12">
        <f t="shared" si="4"/>
        <v>5</v>
      </c>
      <c r="C155">
        <f>IF(_xlfn.XLOOKUP($A155,Helligdage!A:A,Helligdage!A:A,"")="",IF(WEEKDAY($A155)=1,Overblik!B$4,IF(WEEKDAY($A155)=2,Overblik!B$5,IF(WEEKDAY($A155)=3,Overblik!B$6,IF(WEEKDAY($A155)=4,Overblik!B$7,IF(WEEKDAY($A155)=5,Overblik!B$8,0))))),0)</f>
        <v>0</v>
      </c>
      <c r="D155">
        <f>IF(_xlfn.XLOOKUP($A155,Helligdage!B:B,Helligdage!B:B,"")="",IF(WEEKDAY($A155)=1,Overblik!C$4,IF(WEEKDAY($A155)=2,Overblik!C$5,IF(WEEKDAY($A155)=3,Overblik!C$6,IF(WEEKDAY($A155)=4,Overblik!C$7,IF(WEEKDAY($A155)=5,Overblik!C$8,0))))),0)</f>
        <v>0</v>
      </c>
      <c r="E155">
        <f>IF(_xlfn.XLOOKUP($A155,Helligdage!C:C,Helligdage!C:C,"")="",IF(WEEKDAY($A155)=1,Overblik!D$4,IF(WEEKDAY($A155)=2,Overblik!D$5,IF(WEEKDAY($A155)=3,Overblik!D$6,IF(WEEKDAY($A155)=4,Overblik!D$7,IF(WEEKDAY($A155)=5,Overblik!D$8,0))))),0)</f>
        <v>0</v>
      </c>
      <c r="F155">
        <f>IF(_xlfn.XLOOKUP($A155,Helligdage!D:D,Helligdage!D:D,"")="",IF(WEEKDAY($A155)=1,Overblik!E$4,IF(WEEKDAY($A155)=2,Overblik!E$5,IF(WEEKDAY($A155)=3,Overblik!E$6,IF(WEEKDAY($A155)=4,Overblik!E$7,IF(WEEKDAY($A155)=5,Overblik!E$8,0))))),0)</f>
        <v>0</v>
      </c>
    </row>
    <row r="156" spans="1:6" x14ac:dyDescent="0.3">
      <c r="A156" s="3">
        <f t="shared" si="5"/>
        <v>45444</v>
      </c>
      <c r="B156" s="12">
        <f t="shared" si="4"/>
        <v>6</v>
      </c>
      <c r="C156">
        <f>IF(_xlfn.XLOOKUP($A156,Helligdage!A:A,Helligdage!A:A,"")="",IF(WEEKDAY($A156)=1,Overblik!B$4,IF(WEEKDAY($A156)=2,Overblik!B$5,IF(WEEKDAY($A156)=3,Overblik!B$6,IF(WEEKDAY($A156)=4,Overblik!B$7,IF(WEEKDAY($A156)=5,Overblik!B$8,0))))),0)</f>
        <v>0</v>
      </c>
      <c r="D156">
        <f>IF(_xlfn.XLOOKUP($A156,Helligdage!B:B,Helligdage!B:B,"")="",IF(WEEKDAY($A156)=1,Overblik!C$4,IF(WEEKDAY($A156)=2,Overblik!C$5,IF(WEEKDAY($A156)=3,Overblik!C$6,IF(WEEKDAY($A156)=4,Overblik!C$7,IF(WEEKDAY($A156)=5,Overblik!C$8,0))))),0)</f>
        <v>0</v>
      </c>
      <c r="E156">
        <f>IF(_xlfn.XLOOKUP($A156,Helligdage!C:C,Helligdage!C:C,"")="",IF(WEEKDAY($A156)=1,Overblik!D$4,IF(WEEKDAY($A156)=2,Overblik!D$5,IF(WEEKDAY($A156)=3,Overblik!D$6,IF(WEEKDAY($A156)=4,Overblik!D$7,IF(WEEKDAY($A156)=5,Overblik!D$8,0))))),0)</f>
        <v>0</v>
      </c>
      <c r="F156">
        <f>IF(_xlfn.XLOOKUP($A156,Helligdage!D:D,Helligdage!D:D,"")="",IF(WEEKDAY($A156)=1,Overblik!E$4,IF(WEEKDAY($A156)=2,Overblik!E$5,IF(WEEKDAY($A156)=3,Overblik!E$6,IF(WEEKDAY($A156)=4,Overblik!E$7,IF(WEEKDAY($A156)=5,Overblik!E$8,0))))),0)</f>
        <v>0</v>
      </c>
    </row>
    <row r="157" spans="1:6" x14ac:dyDescent="0.3">
      <c r="A157" s="3">
        <f t="shared" si="5"/>
        <v>45445</v>
      </c>
      <c r="B157" s="12">
        <f t="shared" si="4"/>
        <v>6</v>
      </c>
      <c r="C157">
        <f>IF(_xlfn.XLOOKUP($A157,Helligdage!A:A,Helligdage!A:A,"")="",IF(WEEKDAY($A157)=1,Overblik!B$4,IF(WEEKDAY($A157)=2,Overblik!B$5,IF(WEEKDAY($A157)=3,Overblik!B$6,IF(WEEKDAY($A157)=4,Overblik!B$7,IF(WEEKDAY($A157)=5,Overblik!B$8,0))))),0)</f>
        <v>7.5</v>
      </c>
      <c r="D157">
        <f>IF(_xlfn.XLOOKUP($A157,Helligdage!B:B,Helligdage!B:B,"")="",IF(WEEKDAY($A157)=1,Overblik!C$4,IF(WEEKDAY($A157)=2,Overblik!C$5,IF(WEEKDAY($A157)=3,Overblik!C$6,IF(WEEKDAY($A157)=4,Overblik!C$7,IF(WEEKDAY($A157)=5,Overblik!C$8,0))))),0)</f>
        <v>6.25</v>
      </c>
      <c r="E157">
        <f>IF(_xlfn.XLOOKUP($A157,Helligdage!C:C,Helligdage!C:C,"")="",IF(WEEKDAY($A157)=1,Overblik!D$4,IF(WEEKDAY($A157)=2,Overblik!D$5,IF(WEEKDAY($A157)=3,Overblik!D$6,IF(WEEKDAY($A157)=4,Overblik!D$7,IF(WEEKDAY($A157)=5,Overblik!D$8,0))))),0)</f>
        <v>6</v>
      </c>
      <c r="F157">
        <f>IF(_xlfn.XLOOKUP($A157,Helligdage!D:D,Helligdage!D:D,"")="",IF(WEEKDAY($A157)=1,Overblik!E$4,IF(WEEKDAY($A157)=2,Overblik!E$5,IF(WEEKDAY($A157)=3,Overblik!E$6,IF(WEEKDAY($A157)=4,Overblik!E$7,IF(WEEKDAY($A157)=5,Overblik!E$8,0))))),0)</f>
        <v>7</v>
      </c>
    </row>
    <row r="158" spans="1:6" x14ac:dyDescent="0.3">
      <c r="A158" s="3">
        <f t="shared" si="5"/>
        <v>45446</v>
      </c>
      <c r="B158" s="12">
        <f t="shared" si="4"/>
        <v>6</v>
      </c>
      <c r="C158">
        <f>IF(_xlfn.XLOOKUP($A158,Helligdage!A:A,Helligdage!A:A,"")="",IF(WEEKDAY($A158)=1,Overblik!B$4,IF(WEEKDAY($A158)=2,Overblik!B$5,IF(WEEKDAY($A158)=3,Overblik!B$6,IF(WEEKDAY($A158)=4,Overblik!B$7,IF(WEEKDAY($A158)=5,Overblik!B$8,0))))),0)</f>
        <v>7.5</v>
      </c>
      <c r="D158">
        <f>IF(_xlfn.XLOOKUP($A158,Helligdage!B:B,Helligdage!B:B,"")="",IF(WEEKDAY($A158)=1,Overblik!C$4,IF(WEEKDAY($A158)=2,Overblik!C$5,IF(WEEKDAY($A158)=3,Overblik!C$6,IF(WEEKDAY($A158)=4,Overblik!C$7,IF(WEEKDAY($A158)=5,Overblik!C$8,0))))),0)</f>
        <v>6.25</v>
      </c>
      <c r="E158">
        <f>IF(_xlfn.XLOOKUP($A158,Helligdage!C:C,Helligdage!C:C,"")="",IF(WEEKDAY($A158)=1,Overblik!D$4,IF(WEEKDAY($A158)=2,Overblik!D$5,IF(WEEKDAY($A158)=3,Overblik!D$6,IF(WEEKDAY($A158)=4,Overblik!D$7,IF(WEEKDAY($A158)=5,Overblik!D$8,0))))),0)</f>
        <v>6</v>
      </c>
      <c r="F158">
        <f>IF(_xlfn.XLOOKUP($A158,Helligdage!D:D,Helligdage!D:D,"")="",IF(WEEKDAY($A158)=1,Overblik!E$4,IF(WEEKDAY($A158)=2,Overblik!E$5,IF(WEEKDAY($A158)=3,Overblik!E$6,IF(WEEKDAY($A158)=4,Overblik!E$7,IF(WEEKDAY($A158)=5,Overblik!E$8,0))))),0)</f>
        <v>7</v>
      </c>
    </row>
    <row r="159" spans="1:6" x14ac:dyDescent="0.3">
      <c r="A159" s="3">
        <f t="shared" si="5"/>
        <v>45447</v>
      </c>
      <c r="B159" s="12">
        <f t="shared" si="4"/>
        <v>6</v>
      </c>
      <c r="C159">
        <f>IF(_xlfn.XLOOKUP($A159,Helligdage!A:A,Helligdage!A:A,"")="",IF(WEEKDAY($A159)=1,Overblik!B$4,IF(WEEKDAY($A159)=2,Overblik!B$5,IF(WEEKDAY($A159)=3,Overblik!B$6,IF(WEEKDAY($A159)=4,Overblik!B$7,IF(WEEKDAY($A159)=5,Overblik!B$8,0))))),0)</f>
        <v>7.5</v>
      </c>
      <c r="D159">
        <f>IF(_xlfn.XLOOKUP($A159,Helligdage!B:B,Helligdage!B:B,"")="",IF(WEEKDAY($A159)=1,Overblik!C$4,IF(WEEKDAY($A159)=2,Overblik!C$5,IF(WEEKDAY($A159)=3,Overblik!C$6,IF(WEEKDAY($A159)=4,Overblik!C$7,IF(WEEKDAY($A159)=5,Overblik!C$8,0))))),0)</f>
        <v>6.25</v>
      </c>
      <c r="E159">
        <f>IF(_xlfn.XLOOKUP($A159,Helligdage!C:C,Helligdage!C:C,"")="",IF(WEEKDAY($A159)=1,Overblik!D$4,IF(WEEKDAY($A159)=2,Overblik!D$5,IF(WEEKDAY($A159)=3,Overblik!D$6,IF(WEEKDAY($A159)=4,Overblik!D$7,IF(WEEKDAY($A159)=5,Overblik!D$8,0))))),0)</f>
        <v>6</v>
      </c>
      <c r="F159">
        <f>IF(_xlfn.XLOOKUP($A159,Helligdage!D:D,Helligdage!D:D,"")="",IF(WEEKDAY($A159)=1,Overblik!E$4,IF(WEEKDAY($A159)=2,Overblik!E$5,IF(WEEKDAY($A159)=3,Overblik!E$6,IF(WEEKDAY($A159)=4,Overblik!E$7,IF(WEEKDAY($A159)=5,Overblik!E$8,0))))),0)</f>
        <v>7</v>
      </c>
    </row>
    <row r="160" spans="1:6" x14ac:dyDescent="0.3">
      <c r="A160" s="3">
        <f t="shared" si="5"/>
        <v>45448</v>
      </c>
      <c r="B160" s="12">
        <f t="shared" si="4"/>
        <v>6</v>
      </c>
      <c r="C160">
        <f>IF(_xlfn.XLOOKUP($A160,Helligdage!A:A,Helligdage!A:A,"")="",IF(WEEKDAY($A160)=1,Overblik!B$4,IF(WEEKDAY($A160)=2,Overblik!B$5,IF(WEEKDAY($A160)=3,Overblik!B$6,IF(WEEKDAY($A160)=4,Overblik!B$7,IF(WEEKDAY($A160)=5,Overblik!B$8,0))))),0)</f>
        <v>0</v>
      </c>
      <c r="D160">
        <f>IF(_xlfn.XLOOKUP($A160,Helligdage!B:B,Helligdage!B:B,"")="",IF(WEEKDAY($A160)=1,Overblik!C$4,IF(WEEKDAY($A160)=2,Overblik!C$5,IF(WEEKDAY($A160)=3,Overblik!C$6,IF(WEEKDAY($A160)=4,Overblik!C$7,IF(WEEKDAY($A160)=5,Overblik!C$8,0))))),0)</f>
        <v>6.25</v>
      </c>
      <c r="E160">
        <f>IF(_xlfn.XLOOKUP($A160,Helligdage!C:C,Helligdage!C:C,"")="",IF(WEEKDAY($A160)=1,Overblik!D$4,IF(WEEKDAY($A160)=2,Overblik!D$5,IF(WEEKDAY($A160)=3,Overblik!D$6,IF(WEEKDAY($A160)=4,Overblik!D$7,IF(WEEKDAY($A160)=5,Overblik!D$8,0))))),0)</f>
        <v>6</v>
      </c>
      <c r="F160">
        <f>IF(_xlfn.XLOOKUP($A160,Helligdage!D:D,Helligdage!D:D,"")="",IF(WEEKDAY($A160)=1,Overblik!E$4,IF(WEEKDAY($A160)=2,Overblik!E$5,IF(WEEKDAY($A160)=3,Overblik!E$6,IF(WEEKDAY($A160)=4,Overblik!E$7,IF(WEEKDAY($A160)=5,Overblik!E$8,0))))),0)</f>
        <v>7</v>
      </c>
    </row>
    <row r="161" spans="1:6" x14ac:dyDescent="0.3">
      <c r="A161" s="3">
        <f t="shared" si="5"/>
        <v>45449</v>
      </c>
      <c r="B161" s="12">
        <f t="shared" si="4"/>
        <v>6</v>
      </c>
      <c r="C161">
        <f>IF(_xlfn.XLOOKUP($A161,Helligdage!A:A,Helligdage!A:A,"")="",IF(WEEKDAY($A161)=1,Overblik!B$4,IF(WEEKDAY($A161)=2,Overblik!B$5,IF(WEEKDAY($A161)=3,Overblik!B$6,IF(WEEKDAY($A161)=4,Overblik!B$7,IF(WEEKDAY($A161)=5,Overblik!B$8,0))))),0)</f>
        <v>7</v>
      </c>
      <c r="D161">
        <f>IF(_xlfn.XLOOKUP($A161,Helligdage!B:B,Helligdage!B:B,"")="",IF(WEEKDAY($A161)=1,Overblik!C$4,IF(WEEKDAY($A161)=2,Overblik!C$5,IF(WEEKDAY($A161)=3,Overblik!C$6,IF(WEEKDAY($A161)=4,Overblik!C$7,IF(WEEKDAY($A161)=5,Overblik!C$8,0))))),0)</f>
        <v>0</v>
      </c>
      <c r="E161">
        <f>IF(_xlfn.XLOOKUP($A161,Helligdage!C:C,Helligdage!C:C,"")="",IF(WEEKDAY($A161)=1,Overblik!D$4,IF(WEEKDAY($A161)=2,Overblik!D$5,IF(WEEKDAY($A161)=3,Overblik!D$6,IF(WEEKDAY($A161)=4,Overblik!D$7,IF(WEEKDAY($A161)=5,Overblik!D$8,0))))),0)</f>
        <v>6</v>
      </c>
      <c r="F161">
        <f>IF(_xlfn.XLOOKUP($A161,Helligdage!D:D,Helligdage!D:D,"")="",IF(WEEKDAY($A161)=1,Overblik!E$4,IF(WEEKDAY($A161)=2,Overblik!E$5,IF(WEEKDAY($A161)=3,Overblik!E$6,IF(WEEKDAY($A161)=4,Overblik!E$7,IF(WEEKDAY($A161)=5,Overblik!E$8,0))))),0)</f>
        <v>6</v>
      </c>
    </row>
    <row r="162" spans="1:6" x14ac:dyDescent="0.3">
      <c r="A162" s="3">
        <f t="shared" si="5"/>
        <v>45450</v>
      </c>
      <c r="B162" s="12">
        <f t="shared" si="4"/>
        <v>6</v>
      </c>
      <c r="C162">
        <f>IF(_xlfn.XLOOKUP($A162,Helligdage!A:A,Helligdage!A:A,"")="",IF(WEEKDAY($A162)=1,Overblik!B$4,IF(WEEKDAY($A162)=2,Overblik!B$5,IF(WEEKDAY($A162)=3,Overblik!B$6,IF(WEEKDAY($A162)=4,Overblik!B$7,IF(WEEKDAY($A162)=5,Overblik!B$8,0))))),0)</f>
        <v>0</v>
      </c>
      <c r="D162">
        <f>IF(_xlfn.XLOOKUP($A162,Helligdage!B:B,Helligdage!B:B,"")="",IF(WEEKDAY($A162)=1,Overblik!C$4,IF(WEEKDAY($A162)=2,Overblik!C$5,IF(WEEKDAY($A162)=3,Overblik!C$6,IF(WEEKDAY($A162)=4,Overblik!C$7,IF(WEEKDAY($A162)=5,Overblik!C$8,0))))),0)</f>
        <v>0</v>
      </c>
      <c r="E162">
        <f>IF(_xlfn.XLOOKUP($A162,Helligdage!C:C,Helligdage!C:C,"")="",IF(WEEKDAY($A162)=1,Overblik!D$4,IF(WEEKDAY($A162)=2,Overblik!D$5,IF(WEEKDAY($A162)=3,Overblik!D$6,IF(WEEKDAY($A162)=4,Overblik!D$7,IF(WEEKDAY($A162)=5,Overblik!D$8,0))))),0)</f>
        <v>0</v>
      </c>
      <c r="F162">
        <f>IF(_xlfn.XLOOKUP($A162,Helligdage!D:D,Helligdage!D:D,"")="",IF(WEEKDAY($A162)=1,Overblik!E$4,IF(WEEKDAY($A162)=2,Overblik!E$5,IF(WEEKDAY($A162)=3,Overblik!E$6,IF(WEEKDAY($A162)=4,Overblik!E$7,IF(WEEKDAY($A162)=5,Overblik!E$8,0))))),0)</f>
        <v>0</v>
      </c>
    </row>
    <row r="163" spans="1:6" x14ac:dyDescent="0.3">
      <c r="A163" s="3">
        <f t="shared" si="5"/>
        <v>45451</v>
      </c>
      <c r="B163" s="12">
        <f t="shared" si="4"/>
        <v>6</v>
      </c>
      <c r="C163">
        <f>IF(_xlfn.XLOOKUP($A163,Helligdage!A:A,Helligdage!A:A,"")="",IF(WEEKDAY($A163)=1,Overblik!B$4,IF(WEEKDAY($A163)=2,Overblik!B$5,IF(WEEKDAY($A163)=3,Overblik!B$6,IF(WEEKDAY($A163)=4,Overblik!B$7,IF(WEEKDAY($A163)=5,Overblik!B$8,0))))),0)</f>
        <v>0</v>
      </c>
      <c r="D163">
        <f>IF(_xlfn.XLOOKUP($A163,Helligdage!B:B,Helligdage!B:B,"")="",IF(WEEKDAY($A163)=1,Overblik!C$4,IF(WEEKDAY($A163)=2,Overblik!C$5,IF(WEEKDAY($A163)=3,Overblik!C$6,IF(WEEKDAY($A163)=4,Overblik!C$7,IF(WEEKDAY($A163)=5,Overblik!C$8,0))))),0)</f>
        <v>0</v>
      </c>
      <c r="E163">
        <f>IF(_xlfn.XLOOKUP($A163,Helligdage!C:C,Helligdage!C:C,"")="",IF(WEEKDAY($A163)=1,Overblik!D$4,IF(WEEKDAY($A163)=2,Overblik!D$5,IF(WEEKDAY($A163)=3,Overblik!D$6,IF(WEEKDAY($A163)=4,Overblik!D$7,IF(WEEKDAY($A163)=5,Overblik!D$8,0))))),0)</f>
        <v>0</v>
      </c>
      <c r="F163">
        <f>IF(_xlfn.XLOOKUP($A163,Helligdage!D:D,Helligdage!D:D,"")="",IF(WEEKDAY($A163)=1,Overblik!E$4,IF(WEEKDAY($A163)=2,Overblik!E$5,IF(WEEKDAY($A163)=3,Overblik!E$6,IF(WEEKDAY($A163)=4,Overblik!E$7,IF(WEEKDAY($A163)=5,Overblik!E$8,0))))),0)</f>
        <v>0</v>
      </c>
    </row>
    <row r="164" spans="1:6" x14ac:dyDescent="0.3">
      <c r="A164" s="3">
        <f t="shared" si="5"/>
        <v>45452</v>
      </c>
      <c r="B164" s="12">
        <f t="shared" si="4"/>
        <v>6</v>
      </c>
      <c r="C164">
        <f>IF(_xlfn.XLOOKUP($A164,Helligdage!A:A,Helligdage!A:A,"")="",IF(WEEKDAY($A164)=1,Overblik!B$4,IF(WEEKDAY($A164)=2,Overblik!B$5,IF(WEEKDAY($A164)=3,Overblik!B$6,IF(WEEKDAY($A164)=4,Overblik!B$7,IF(WEEKDAY($A164)=5,Overblik!B$8,0))))),0)</f>
        <v>7.5</v>
      </c>
      <c r="D164">
        <f>IF(_xlfn.XLOOKUP($A164,Helligdage!B:B,Helligdage!B:B,"")="",IF(WEEKDAY($A164)=1,Overblik!C$4,IF(WEEKDAY($A164)=2,Overblik!C$5,IF(WEEKDAY($A164)=3,Overblik!C$6,IF(WEEKDAY($A164)=4,Overblik!C$7,IF(WEEKDAY($A164)=5,Overblik!C$8,0))))),0)</f>
        <v>6.25</v>
      </c>
      <c r="E164">
        <f>IF(_xlfn.XLOOKUP($A164,Helligdage!C:C,Helligdage!C:C,"")="",IF(WEEKDAY($A164)=1,Overblik!D$4,IF(WEEKDAY($A164)=2,Overblik!D$5,IF(WEEKDAY($A164)=3,Overblik!D$6,IF(WEEKDAY($A164)=4,Overblik!D$7,IF(WEEKDAY($A164)=5,Overblik!D$8,0))))),0)</f>
        <v>6</v>
      </c>
      <c r="F164">
        <f>IF(_xlfn.XLOOKUP($A164,Helligdage!D:D,Helligdage!D:D,"")="",IF(WEEKDAY($A164)=1,Overblik!E$4,IF(WEEKDAY($A164)=2,Overblik!E$5,IF(WEEKDAY($A164)=3,Overblik!E$6,IF(WEEKDAY($A164)=4,Overblik!E$7,IF(WEEKDAY($A164)=5,Overblik!E$8,0))))),0)</f>
        <v>7</v>
      </c>
    </row>
    <row r="165" spans="1:6" x14ac:dyDescent="0.3">
      <c r="A165" s="3">
        <f t="shared" si="5"/>
        <v>45453</v>
      </c>
      <c r="B165" s="12">
        <f t="shared" si="4"/>
        <v>6</v>
      </c>
      <c r="C165">
        <f>IF(_xlfn.XLOOKUP($A165,Helligdage!A:A,Helligdage!A:A,"")="",IF(WEEKDAY($A165)=1,Overblik!B$4,IF(WEEKDAY($A165)=2,Overblik!B$5,IF(WEEKDAY($A165)=3,Overblik!B$6,IF(WEEKDAY($A165)=4,Overblik!B$7,IF(WEEKDAY($A165)=5,Overblik!B$8,0))))),0)</f>
        <v>7.5</v>
      </c>
      <c r="D165">
        <f>IF(_xlfn.XLOOKUP($A165,Helligdage!B:B,Helligdage!B:B,"")="",IF(WEEKDAY($A165)=1,Overblik!C$4,IF(WEEKDAY($A165)=2,Overblik!C$5,IF(WEEKDAY($A165)=3,Overblik!C$6,IF(WEEKDAY($A165)=4,Overblik!C$7,IF(WEEKDAY($A165)=5,Overblik!C$8,0))))),0)</f>
        <v>6.25</v>
      </c>
      <c r="E165">
        <f>IF(_xlfn.XLOOKUP($A165,Helligdage!C:C,Helligdage!C:C,"")="",IF(WEEKDAY($A165)=1,Overblik!D$4,IF(WEEKDAY($A165)=2,Overblik!D$5,IF(WEEKDAY($A165)=3,Overblik!D$6,IF(WEEKDAY($A165)=4,Overblik!D$7,IF(WEEKDAY($A165)=5,Overblik!D$8,0))))),0)</f>
        <v>6</v>
      </c>
      <c r="F165">
        <f>IF(_xlfn.XLOOKUP($A165,Helligdage!D:D,Helligdage!D:D,"")="",IF(WEEKDAY($A165)=1,Overblik!E$4,IF(WEEKDAY($A165)=2,Overblik!E$5,IF(WEEKDAY($A165)=3,Overblik!E$6,IF(WEEKDAY($A165)=4,Overblik!E$7,IF(WEEKDAY($A165)=5,Overblik!E$8,0))))),0)</f>
        <v>7</v>
      </c>
    </row>
    <row r="166" spans="1:6" x14ac:dyDescent="0.3">
      <c r="A166" s="3">
        <f t="shared" si="5"/>
        <v>45454</v>
      </c>
      <c r="B166" s="12">
        <f t="shared" si="4"/>
        <v>6</v>
      </c>
      <c r="C166">
        <f>IF(_xlfn.XLOOKUP($A166,Helligdage!A:A,Helligdage!A:A,"")="",IF(WEEKDAY($A166)=1,Overblik!B$4,IF(WEEKDAY($A166)=2,Overblik!B$5,IF(WEEKDAY($A166)=3,Overblik!B$6,IF(WEEKDAY($A166)=4,Overblik!B$7,IF(WEEKDAY($A166)=5,Overblik!B$8,0))))),0)</f>
        <v>7.5</v>
      </c>
      <c r="D166">
        <f>IF(_xlfn.XLOOKUP($A166,Helligdage!B:B,Helligdage!B:B,"")="",IF(WEEKDAY($A166)=1,Overblik!C$4,IF(WEEKDAY($A166)=2,Overblik!C$5,IF(WEEKDAY($A166)=3,Overblik!C$6,IF(WEEKDAY($A166)=4,Overblik!C$7,IF(WEEKDAY($A166)=5,Overblik!C$8,0))))),0)</f>
        <v>6.25</v>
      </c>
      <c r="E166">
        <f>IF(_xlfn.XLOOKUP($A166,Helligdage!C:C,Helligdage!C:C,"")="",IF(WEEKDAY($A166)=1,Overblik!D$4,IF(WEEKDAY($A166)=2,Overblik!D$5,IF(WEEKDAY($A166)=3,Overblik!D$6,IF(WEEKDAY($A166)=4,Overblik!D$7,IF(WEEKDAY($A166)=5,Overblik!D$8,0))))),0)</f>
        <v>6</v>
      </c>
      <c r="F166">
        <f>IF(_xlfn.XLOOKUP($A166,Helligdage!D:D,Helligdage!D:D,"")="",IF(WEEKDAY($A166)=1,Overblik!E$4,IF(WEEKDAY($A166)=2,Overblik!E$5,IF(WEEKDAY($A166)=3,Overblik!E$6,IF(WEEKDAY($A166)=4,Overblik!E$7,IF(WEEKDAY($A166)=5,Overblik!E$8,0))))),0)</f>
        <v>7</v>
      </c>
    </row>
    <row r="167" spans="1:6" x14ac:dyDescent="0.3">
      <c r="A167" s="3">
        <f t="shared" si="5"/>
        <v>45455</v>
      </c>
      <c r="B167" s="12">
        <f t="shared" si="4"/>
        <v>6</v>
      </c>
      <c r="C167">
        <f>IF(_xlfn.XLOOKUP($A167,Helligdage!A:A,Helligdage!A:A,"")="",IF(WEEKDAY($A167)=1,Overblik!B$4,IF(WEEKDAY($A167)=2,Overblik!B$5,IF(WEEKDAY($A167)=3,Overblik!B$6,IF(WEEKDAY($A167)=4,Overblik!B$7,IF(WEEKDAY($A167)=5,Overblik!B$8,0))))),0)</f>
        <v>7.5</v>
      </c>
      <c r="D167">
        <f>IF(_xlfn.XLOOKUP($A167,Helligdage!B:B,Helligdage!B:B,"")="",IF(WEEKDAY($A167)=1,Overblik!C$4,IF(WEEKDAY($A167)=2,Overblik!C$5,IF(WEEKDAY($A167)=3,Overblik!C$6,IF(WEEKDAY($A167)=4,Overblik!C$7,IF(WEEKDAY($A167)=5,Overblik!C$8,0))))),0)</f>
        <v>6.25</v>
      </c>
      <c r="E167">
        <f>IF(_xlfn.XLOOKUP($A167,Helligdage!C:C,Helligdage!C:C,"")="",IF(WEEKDAY($A167)=1,Overblik!D$4,IF(WEEKDAY($A167)=2,Overblik!D$5,IF(WEEKDAY($A167)=3,Overblik!D$6,IF(WEEKDAY($A167)=4,Overblik!D$7,IF(WEEKDAY($A167)=5,Overblik!D$8,0))))),0)</f>
        <v>6</v>
      </c>
      <c r="F167">
        <f>IF(_xlfn.XLOOKUP($A167,Helligdage!D:D,Helligdage!D:D,"")="",IF(WEEKDAY($A167)=1,Overblik!E$4,IF(WEEKDAY($A167)=2,Overblik!E$5,IF(WEEKDAY($A167)=3,Overblik!E$6,IF(WEEKDAY($A167)=4,Overblik!E$7,IF(WEEKDAY($A167)=5,Overblik!E$8,0))))),0)</f>
        <v>7</v>
      </c>
    </row>
    <row r="168" spans="1:6" x14ac:dyDescent="0.3">
      <c r="A168" s="3">
        <f t="shared" si="5"/>
        <v>45456</v>
      </c>
      <c r="B168" s="12">
        <f t="shared" si="4"/>
        <v>6</v>
      </c>
      <c r="C168">
        <f>IF(_xlfn.XLOOKUP($A168,Helligdage!A:A,Helligdage!A:A,"")="",IF(WEEKDAY($A168)=1,Overblik!B$4,IF(WEEKDAY($A168)=2,Overblik!B$5,IF(WEEKDAY($A168)=3,Overblik!B$6,IF(WEEKDAY($A168)=4,Overblik!B$7,IF(WEEKDAY($A168)=5,Overblik!B$8,0))))),0)</f>
        <v>7</v>
      </c>
      <c r="D168">
        <f>IF(_xlfn.XLOOKUP($A168,Helligdage!B:B,Helligdage!B:B,"")="",IF(WEEKDAY($A168)=1,Overblik!C$4,IF(WEEKDAY($A168)=2,Overblik!C$5,IF(WEEKDAY($A168)=3,Overblik!C$6,IF(WEEKDAY($A168)=4,Overblik!C$7,IF(WEEKDAY($A168)=5,Overblik!C$8,0))))),0)</f>
        <v>0</v>
      </c>
      <c r="E168">
        <f>IF(_xlfn.XLOOKUP($A168,Helligdage!C:C,Helligdage!C:C,"")="",IF(WEEKDAY($A168)=1,Overblik!D$4,IF(WEEKDAY($A168)=2,Overblik!D$5,IF(WEEKDAY($A168)=3,Overblik!D$6,IF(WEEKDAY($A168)=4,Overblik!D$7,IF(WEEKDAY($A168)=5,Overblik!D$8,0))))),0)</f>
        <v>6</v>
      </c>
      <c r="F168">
        <f>IF(_xlfn.XLOOKUP($A168,Helligdage!D:D,Helligdage!D:D,"")="",IF(WEEKDAY($A168)=1,Overblik!E$4,IF(WEEKDAY($A168)=2,Overblik!E$5,IF(WEEKDAY($A168)=3,Overblik!E$6,IF(WEEKDAY($A168)=4,Overblik!E$7,IF(WEEKDAY($A168)=5,Overblik!E$8,0))))),0)</f>
        <v>6</v>
      </c>
    </row>
    <row r="169" spans="1:6" x14ac:dyDescent="0.3">
      <c r="A169" s="3">
        <f t="shared" si="5"/>
        <v>45457</v>
      </c>
      <c r="B169" s="12">
        <f t="shared" si="4"/>
        <v>6</v>
      </c>
      <c r="C169">
        <f>IF(_xlfn.XLOOKUP($A169,Helligdage!A:A,Helligdage!A:A,"")="",IF(WEEKDAY($A169)=1,Overblik!B$4,IF(WEEKDAY($A169)=2,Overblik!B$5,IF(WEEKDAY($A169)=3,Overblik!B$6,IF(WEEKDAY($A169)=4,Overblik!B$7,IF(WEEKDAY($A169)=5,Overblik!B$8,0))))),0)</f>
        <v>0</v>
      </c>
      <c r="D169">
        <f>IF(_xlfn.XLOOKUP($A169,Helligdage!B:B,Helligdage!B:B,"")="",IF(WEEKDAY($A169)=1,Overblik!C$4,IF(WEEKDAY($A169)=2,Overblik!C$5,IF(WEEKDAY($A169)=3,Overblik!C$6,IF(WEEKDAY($A169)=4,Overblik!C$7,IF(WEEKDAY($A169)=5,Overblik!C$8,0))))),0)</f>
        <v>0</v>
      </c>
      <c r="E169">
        <f>IF(_xlfn.XLOOKUP($A169,Helligdage!C:C,Helligdage!C:C,"")="",IF(WEEKDAY($A169)=1,Overblik!D$4,IF(WEEKDAY($A169)=2,Overblik!D$5,IF(WEEKDAY($A169)=3,Overblik!D$6,IF(WEEKDAY($A169)=4,Overblik!D$7,IF(WEEKDAY($A169)=5,Overblik!D$8,0))))),0)</f>
        <v>0</v>
      </c>
      <c r="F169">
        <f>IF(_xlfn.XLOOKUP($A169,Helligdage!D:D,Helligdage!D:D,"")="",IF(WEEKDAY($A169)=1,Overblik!E$4,IF(WEEKDAY($A169)=2,Overblik!E$5,IF(WEEKDAY($A169)=3,Overblik!E$6,IF(WEEKDAY($A169)=4,Overblik!E$7,IF(WEEKDAY($A169)=5,Overblik!E$8,0))))),0)</f>
        <v>0</v>
      </c>
    </row>
    <row r="170" spans="1:6" x14ac:dyDescent="0.3">
      <c r="A170" s="3">
        <f t="shared" si="5"/>
        <v>45458</v>
      </c>
      <c r="B170" s="12">
        <f t="shared" si="4"/>
        <v>6</v>
      </c>
      <c r="C170">
        <f>IF(_xlfn.XLOOKUP($A170,Helligdage!A:A,Helligdage!A:A,"")="",IF(WEEKDAY($A170)=1,Overblik!B$4,IF(WEEKDAY($A170)=2,Overblik!B$5,IF(WEEKDAY($A170)=3,Overblik!B$6,IF(WEEKDAY($A170)=4,Overblik!B$7,IF(WEEKDAY($A170)=5,Overblik!B$8,0))))),0)</f>
        <v>0</v>
      </c>
      <c r="D170">
        <f>IF(_xlfn.XLOOKUP($A170,Helligdage!B:B,Helligdage!B:B,"")="",IF(WEEKDAY($A170)=1,Overblik!C$4,IF(WEEKDAY($A170)=2,Overblik!C$5,IF(WEEKDAY($A170)=3,Overblik!C$6,IF(WEEKDAY($A170)=4,Overblik!C$7,IF(WEEKDAY($A170)=5,Overblik!C$8,0))))),0)</f>
        <v>0</v>
      </c>
      <c r="E170">
        <f>IF(_xlfn.XLOOKUP($A170,Helligdage!C:C,Helligdage!C:C,"")="",IF(WEEKDAY($A170)=1,Overblik!D$4,IF(WEEKDAY($A170)=2,Overblik!D$5,IF(WEEKDAY($A170)=3,Overblik!D$6,IF(WEEKDAY($A170)=4,Overblik!D$7,IF(WEEKDAY($A170)=5,Overblik!D$8,0))))),0)</f>
        <v>0</v>
      </c>
      <c r="F170">
        <f>IF(_xlfn.XLOOKUP($A170,Helligdage!D:D,Helligdage!D:D,"")="",IF(WEEKDAY($A170)=1,Overblik!E$4,IF(WEEKDAY($A170)=2,Overblik!E$5,IF(WEEKDAY($A170)=3,Overblik!E$6,IF(WEEKDAY($A170)=4,Overblik!E$7,IF(WEEKDAY($A170)=5,Overblik!E$8,0))))),0)</f>
        <v>0</v>
      </c>
    </row>
    <row r="171" spans="1:6" x14ac:dyDescent="0.3">
      <c r="A171" s="3">
        <f t="shared" si="5"/>
        <v>45459</v>
      </c>
      <c r="B171" s="12">
        <f t="shared" si="4"/>
        <v>6</v>
      </c>
      <c r="C171">
        <f>IF(_xlfn.XLOOKUP($A171,Helligdage!A:A,Helligdage!A:A,"")="",IF(WEEKDAY($A171)=1,Overblik!B$4,IF(WEEKDAY($A171)=2,Overblik!B$5,IF(WEEKDAY($A171)=3,Overblik!B$6,IF(WEEKDAY($A171)=4,Overblik!B$7,IF(WEEKDAY($A171)=5,Overblik!B$8,0))))),0)</f>
        <v>7.5</v>
      </c>
      <c r="D171">
        <f>IF(_xlfn.XLOOKUP($A171,Helligdage!B:B,Helligdage!B:B,"")="",IF(WEEKDAY($A171)=1,Overblik!C$4,IF(WEEKDAY($A171)=2,Overblik!C$5,IF(WEEKDAY($A171)=3,Overblik!C$6,IF(WEEKDAY($A171)=4,Overblik!C$7,IF(WEEKDAY($A171)=5,Overblik!C$8,0))))),0)</f>
        <v>6.25</v>
      </c>
      <c r="E171">
        <f>IF(_xlfn.XLOOKUP($A171,Helligdage!C:C,Helligdage!C:C,"")="",IF(WEEKDAY($A171)=1,Overblik!D$4,IF(WEEKDAY($A171)=2,Overblik!D$5,IF(WEEKDAY($A171)=3,Overblik!D$6,IF(WEEKDAY($A171)=4,Overblik!D$7,IF(WEEKDAY($A171)=5,Overblik!D$8,0))))),0)</f>
        <v>6</v>
      </c>
      <c r="F171">
        <f>IF(_xlfn.XLOOKUP($A171,Helligdage!D:D,Helligdage!D:D,"")="",IF(WEEKDAY($A171)=1,Overblik!E$4,IF(WEEKDAY($A171)=2,Overblik!E$5,IF(WEEKDAY($A171)=3,Overblik!E$6,IF(WEEKDAY($A171)=4,Overblik!E$7,IF(WEEKDAY($A171)=5,Overblik!E$8,0))))),0)</f>
        <v>7</v>
      </c>
    </row>
    <row r="172" spans="1:6" x14ac:dyDescent="0.3">
      <c r="A172" s="3">
        <f t="shared" si="5"/>
        <v>45460</v>
      </c>
      <c r="B172" s="12">
        <f t="shared" si="4"/>
        <v>6</v>
      </c>
      <c r="C172">
        <f>IF(_xlfn.XLOOKUP($A172,Helligdage!A:A,Helligdage!A:A,"")="",IF(WEEKDAY($A172)=1,Overblik!B$4,IF(WEEKDAY($A172)=2,Overblik!B$5,IF(WEEKDAY($A172)=3,Overblik!B$6,IF(WEEKDAY($A172)=4,Overblik!B$7,IF(WEEKDAY($A172)=5,Overblik!B$8,0))))),0)</f>
        <v>7.5</v>
      </c>
      <c r="D172">
        <f>IF(_xlfn.XLOOKUP($A172,Helligdage!B:B,Helligdage!B:B,"")="",IF(WEEKDAY($A172)=1,Overblik!C$4,IF(WEEKDAY($A172)=2,Overblik!C$5,IF(WEEKDAY($A172)=3,Overblik!C$6,IF(WEEKDAY($A172)=4,Overblik!C$7,IF(WEEKDAY($A172)=5,Overblik!C$8,0))))),0)</f>
        <v>6.25</v>
      </c>
      <c r="E172">
        <f>IF(_xlfn.XLOOKUP($A172,Helligdage!C:C,Helligdage!C:C,"")="",IF(WEEKDAY($A172)=1,Overblik!D$4,IF(WEEKDAY($A172)=2,Overblik!D$5,IF(WEEKDAY($A172)=3,Overblik!D$6,IF(WEEKDAY($A172)=4,Overblik!D$7,IF(WEEKDAY($A172)=5,Overblik!D$8,0))))),0)</f>
        <v>6</v>
      </c>
      <c r="F172">
        <f>IF(_xlfn.XLOOKUP($A172,Helligdage!D:D,Helligdage!D:D,"")="",IF(WEEKDAY($A172)=1,Overblik!E$4,IF(WEEKDAY($A172)=2,Overblik!E$5,IF(WEEKDAY($A172)=3,Overblik!E$6,IF(WEEKDAY($A172)=4,Overblik!E$7,IF(WEEKDAY($A172)=5,Overblik!E$8,0))))),0)</f>
        <v>7</v>
      </c>
    </row>
    <row r="173" spans="1:6" x14ac:dyDescent="0.3">
      <c r="A173" s="3">
        <f t="shared" si="5"/>
        <v>45461</v>
      </c>
      <c r="B173" s="12">
        <f t="shared" si="4"/>
        <v>6</v>
      </c>
      <c r="C173">
        <f>IF(_xlfn.XLOOKUP($A173,Helligdage!A:A,Helligdage!A:A,"")="",IF(WEEKDAY($A173)=1,Overblik!B$4,IF(WEEKDAY($A173)=2,Overblik!B$5,IF(WEEKDAY($A173)=3,Overblik!B$6,IF(WEEKDAY($A173)=4,Overblik!B$7,IF(WEEKDAY($A173)=5,Overblik!B$8,0))))),0)</f>
        <v>7.5</v>
      </c>
      <c r="D173">
        <f>IF(_xlfn.XLOOKUP($A173,Helligdage!B:B,Helligdage!B:B,"")="",IF(WEEKDAY($A173)=1,Overblik!C$4,IF(WEEKDAY($A173)=2,Overblik!C$5,IF(WEEKDAY($A173)=3,Overblik!C$6,IF(WEEKDAY($A173)=4,Overblik!C$7,IF(WEEKDAY($A173)=5,Overblik!C$8,0))))),0)</f>
        <v>6.25</v>
      </c>
      <c r="E173">
        <f>IF(_xlfn.XLOOKUP($A173,Helligdage!C:C,Helligdage!C:C,"")="",IF(WEEKDAY($A173)=1,Overblik!D$4,IF(WEEKDAY($A173)=2,Overblik!D$5,IF(WEEKDAY($A173)=3,Overblik!D$6,IF(WEEKDAY($A173)=4,Overblik!D$7,IF(WEEKDAY($A173)=5,Overblik!D$8,0))))),0)</f>
        <v>6</v>
      </c>
      <c r="F173">
        <f>IF(_xlfn.XLOOKUP($A173,Helligdage!D:D,Helligdage!D:D,"")="",IF(WEEKDAY($A173)=1,Overblik!E$4,IF(WEEKDAY($A173)=2,Overblik!E$5,IF(WEEKDAY($A173)=3,Overblik!E$6,IF(WEEKDAY($A173)=4,Overblik!E$7,IF(WEEKDAY($A173)=5,Overblik!E$8,0))))),0)</f>
        <v>7</v>
      </c>
    </row>
    <row r="174" spans="1:6" x14ac:dyDescent="0.3">
      <c r="A174" s="3">
        <f t="shared" si="5"/>
        <v>45462</v>
      </c>
      <c r="B174" s="12">
        <f t="shared" si="4"/>
        <v>6</v>
      </c>
      <c r="C174">
        <f>IF(_xlfn.XLOOKUP($A174,Helligdage!A:A,Helligdage!A:A,"")="",IF(WEEKDAY($A174)=1,Overblik!B$4,IF(WEEKDAY($A174)=2,Overblik!B$5,IF(WEEKDAY($A174)=3,Overblik!B$6,IF(WEEKDAY($A174)=4,Overblik!B$7,IF(WEEKDAY($A174)=5,Overblik!B$8,0))))),0)</f>
        <v>7.5</v>
      </c>
      <c r="D174">
        <f>IF(_xlfn.XLOOKUP($A174,Helligdage!B:B,Helligdage!B:B,"")="",IF(WEEKDAY($A174)=1,Overblik!C$4,IF(WEEKDAY($A174)=2,Overblik!C$5,IF(WEEKDAY($A174)=3,Overblik!C$6,IF(WEEKDAY($A174)=4,Overblik!C$7,IF(WEEKDAY($A174)=5,Overblik!C$8,0))))),0)</f>
        <v>6.25</v>
      </c>
      <c r="E174">
        <f>IF(_xlfn.XLOOKUP($A174,Helligdage!C:C,Helligdage!C:C,"")="",IF(WEEKDAY($A174)=1,Overblik!D$4,IF(WEEKDAY($A174)=2,Overblik!D$5,IF(WEEKDAY($A174)=3,Overblik!D$6,IF(WEEKDAY($A174)=4,Overblik!D$7,IF(WEEKDAY($A174)=5,Overblik!D$8,0))))),0)</f>
        <v>6</v>
      </c>
      <c r="F174">
        <f>IF(_xlfn.XLOOKUP($A174,Helligdage!D:D,Helligdage!D:D,"")="",IF(WEEKDAY($A174)=1,Overblik!E$4,IF(WEEKDAY($A174)=2,Overblik!E$5,IF(WEEKDAY($A174)=3,Overblik!E$6,IF(WEEKDAY($A174)=4,Overblik!E$7,IF(WEEKDAY($A174)=5,Overblik!E$8,0))))),0)</f>
        <v>7</v>
      </c>
    </row>
    <row r="175" spans="1:6" x14ac:dyDescent="0.3">
      <c r="A175" s="3">
        <f t="shared" si="5"/>
        <v>45463</v>
      </c>
      <c r="B175" s="12">
        <f t="shared" si="4"/>
        <v>6</v>
      </c>
      <c r="C175">
        <f>IF(_xlfn.XLOOKUP($A175,Helligdage!A:A,Helligdage!A:A,"")="",IF(WEEKDAY($A175)=1,Overblik!B$4,IF(WEEKDAY($A175)=2,Overblik!B$5,IF(WEEKDAY($A175)=3,Overblik!B$6,IF(WEEKDAY($A175)=4,Overblik!B$7,IF(WEEKDAY($A175)=5,Overblik!B$8,0))))),0)</f>
        <v>7</v>
      </c>
      <c r="D175">
        <f>IF(_xlfn.XLOOKUP($A175,Helligdage!B:B,Helligdage!B:B,"")="",IF(WEEKDAY($A175)=1,Overblik!C$4,IF(WEEKDAY($A175)=2,Overblik!C$5,IF(WEEKDAY($A175)=3,Overblik!C$6,IF(WEEKDAY($A175)=4,Overblik!C$7,IF(WEEKDAY($A175)=5,Overblik!C$8,0))))),0)</f>
        <v>0</v>
      </c>
      <c r="E175">
        <f>IF(_xlfn.XLOOKUP($A175,Helligdage!C:C,Helligdage!C:C,"")="",IF(WEEKDAY($A175)=1,Overblik!D$4,IF(WEEKDAY($A175)=2,Overblik!D$5,IF(WEEKDAY($A175)=3,Overblik!D$6,IF(WEEKDAY($A175)=4,Overblik!D$7,IF(WEEKDAY($A175)=5,Overblik!D$8,0))))),0)</f>
        <v>6</v>
      </c>
      <c r="F175">
        <f>IF(_xlfn.XLOOKUP($A175,Helligdage!D:D,Helligdage!D:D,"")="",IF(WEEKDAY($A175)=1,Overblik!E$4,IF(WEEKDAY($A175)=2,Overblik!E$5,IF(WEEKDAY($A175)=3,Overblik!E$6,IF(WEEKDAY($A175)=4,Overblik!E$7,IF(WEEKDAY($A175)=5,Overblik!E$8,0))))),0)</f>
        <v>6</v>
      </c>
    </row>
    <row r="176" spans="1:6" x14ac:dyDescent="0.3">
      <c r="A176" s="3">
        <f t="shared" si="5"/>
        <v>45464</v>
      </c>
      <c r="B176" s="12">
        <f t="shared" si="4"/>
        <v>6</v>
      </c>
      <c r="C176">
        <f>IF(_xlfn.XLOOKUP($A176,Helligdage!A:A,Helligdage!A:A,"")="",IF(WEEKDAY($A176)=1,Overblik!B$4,IF(WEEKDAY($A176)=2,Overblik!B$5,IF(WEEKDAY($A176)=3,Overblik!B$6,IF(WEEKDAY($A176)=4,Overblik!B$7,IF(WEEKDAY($A176)=5,Overblik!B$8,0))))),0)</f>
        <v>0</v>
      </c>
      <c r="D176">
        <f>IF(_xlfn.XLOOKUP($A176,Helligdage!B:B,Helligdage!B:B,"")="",IF(WEEKDAY($A176)=1,Overblik!C$4,IF(WEEKDAY($A176)=2,Overblik!C$5,IF(WEEKDAY($A176)=3,Overblik!C$6,IF(WEEKDAY($A176)=4,Overblik!C$7,IF(WEEKDAY($A176)=5,Overblik!C$8,0))))),0)</f>
        <v>0</v>
      </c>
      <c r="E176">
        <f>IF(_xlfn.XLOOKUP($A176,Helligdage!C:C,Helligdage!C:C,"")="",IF(WEEKDAY($A176)=1,Overblik!D$4,IF(WEEKDAY($A176)=2,Overblik!D$5,IF(WEEKDAY($A176)=3,Overblik!D$6,IF(WEEKDAY($A176)=4,Overblik!D$7,IF(WEEKDAY($A176)=5,Overblik!D$8,0))))),0)</f>
        <v>0</v>
      </c>
      <c r="F176">
        <f>IF(_xlfn.XLOOKUP($A176,Helligdage!D:D,Helligdage!D:D,"")="",IF(WEEKDAY($A176)=1,Overblik!E$4,IF(WEEKDAY($A176)=2,Overblik!E$5,IF(WEEKDAY($A176)=3,Overblik!E$6,IF(WEEKDAY($A176)=4,Overblik!E$7,IF(WEEKDAY($A176)=5,Overblik!E$8,0))))),0)</f>
        <v>0</v>
      </c>
    </row>
    <row r="177" spans="1:6" x14ac:dyDescent="0.3">
      <c r="A177" s="3">
        <f t="shared" si="5"/>
        <v>45465</v>
      </c>
      <c r="B177" s="12">
        <f t="shared" si="4"/>
        <v>6</v>
      </c>
      <c r="C177">
        <f>IF(_xlfn.XLOOKUP($A177,Helligdage!A:A,Helligdage!A:A,"")="",IF(WEEKDAY($A177)=1,Overblik!B$4,IF(WEEKDAY($A177)=2,Overblik!B$5,IF(WEEKDAY($A177)=3,Overblik!B$6,IF(WEEKDAY($A177)=4,Overblik!B$7,IF(WEEKDAY($A177)=5,Overblik!B$8,0))))),0)</f>
        <v>0</v>
      </c>
      <c r="D177">
        <f>IF(_xlfn.XLOOKUP($A177,Helligdage!B:B,Helligdage!B:B,"")="",IF(WEEKDAY($A177)=1,Overblik!C$4,IF(WEEKDAY($A177)=2,Overblik!C$5,IF(WEEKDAY($A177)=3,Overblik!C$6,IF(WEEKDAY($A177)=4,Overblik!C$7,IF(WEEKDAY($A177)=5,Overblik!C$8,0))))),0)</f>
        <v>0</v>
      </c>
      <c r="E177">
        <f>IF(_xlfn.XLOOKUP($A177,Helligdage!C:C,Helligdage!C:C,"")="",IF(WEEKDAY($A177)=1,Overblik!D$4,IF(WEEKDAY($A177)=2,Overblik!D$5,IF(WEEKDAY($A177)=3,Overblik!D$6,IF(WEEKDAY($A177)=4,Overblik!D$7,IF(WEEKDAY($A177)=5,Overblik!D$8,0))))),0)</f>
        <v>0</v>
      </c>
      <c r="F177">
        <f>IF(_xlfn.XLOOKUP($A177,Helligdage!D:D,Helligdage!D:D,"")="",IF(WEEKDAY($A177)=1,Overblik!E$4,IF(WEEKDAY($A177)=2,Overblik!E$5,IF(WEEKDAY($A177)=3,Overblik!E$6,IF(WEEKDAY($A177)=4,Overblik!E$7,IF(WEEKDAY($A177)=5,Overblik!E$8,0))))),0)</f>
        <v>0</v>
      </c>
    </row>
    <row r="178" spans="1:6" x14ac:dyDescent="0.3">
      <c r="A178" s="3">
        <f t="shared" si="5"/>
        <v>45466</v>
      </c>
      <c r="B178" s="12">
        <f t="shared" si="4"/>
        <v>6</v>
      </c>
      <c r="C178">
        <f>IF(_xlfn.XLOOKUP($A178,Helligdage!A:A,Helligdage!A:A,"")="",IF(WEEKDAY($A178)=1,Overblik!B$4,IF(WEEKDAY($A178)=2,Overblik!B$5,IF(WEEKDAY($A178)=3,Overblik!B$6,IF(WEEKDAY($A178)=4,Overblik!B$7,IF(WEEKDAY($A178)=5,Overblik!B$8,0))))),0)</f>
        <v>7.5</v>
      </c>
      <c r="D178">
        <f>IF(_xlfn.XLOOKUP($A178,Helligdage!B:B,Helligdage!B:B,"")="",IF(WEEKDAY($A178)=1,Overblik!C$4,IF(WEEKDAY($A178)=2,Overblik!C$5,IF(WEEKDAY($A178)=3,Overblik!C$6,IF(WEEKDAY($A178)=4,Overblik!C$7,IF(WEEKDAY($A178)=5,Overblik!C$8,0))))),0)</f>
        <v>6.25</v>
      </c>
      <c r="E178">
        <f>IF(_xlfn.XLOOKUP($A178,Helligdage!C:C,Helligdage!C:C,"")="",IF(WEEKDAY($A178)=1,Overblik!D$4,IF(WEEKDAY($A178)=2,Overblik!D$5,IF(WEEKDAY($A178)=3,Overblik!D$6,IF(WEEKDAY($A178)=4,Overblik!D$7,IF(WEEKDAY($A178)=5,Overblik!D$8,0))))),0)</f>
        <v>6</v>
      </c>
      <c r="F178">
        <f>IF(_xlfn.XLOOKUP($A178,Helligdage!D:D,Helligdage!D:D,"")="",IF(WEEKDAY($A178)=1,Overblik!E$4,IF(WEEKDAY($A178)=2,Overblik!E$5,IF(WEEKDAY($A178)=3,Overblik!E$6,IF(WEEKDAY($A178)=4,Overblik!E$7,IF(WEEKDAY($A178)=5,Overblik!E$8,0))))),0)</f>
        <v>7</v>
      </c>
    </row>
    <row r="179" spans="1:6" x14ac:dyDescent="0.3">
      <c r="A179" s="3">
        <f t="shared" si="5"/>
        <v>45467</v>
      </c>
      <c r="B179" s="12">
        <f t="shared" si="4"/>
        <v>6</v>
      </c>
      <c r="C179">
        <f>IF(_xlfn.XLOOKUP($A179,Helligdage!A:A,Helligdage!A:A,"")="",IF(WEEKDAY($A179)=1,Overblik!B$4,IF(WEEKDAY($A179)=2,Overblik!B$5,IF(WEEKDAY($A179)=3,Overblik!B$6,IF(WEEKDAY($A179)=4,Overblik!B$7,IF(WEEKDAY($A179)=5,Overblik!B$8,0))))),0)</f>
        <v>7.5</v>
      </c>
      <c r="D179">
        <f>IF(_xlfn.XLOOKUP($A179,Helligdage!B:B,Helligdage!B:B,"")="",IF(WEEKDAY($A179)=1,Overblik!C$4,IF(WEEKDAY($A179)=2,Overblik!C$5,IF(WEEKDAY($A179)=3,Overblik!C$6,IF(WEEKDAY($A179)=4,Overblik!C$7,IF(WEEKDAY($A179)=5,Overblik!C$8,0))))),0)</f>
        <v>6.25</v>
      </c>
      <c r="E179">
        <f>IF(_xlfn.XLOOKUP($A179,Helligdage!C:C,Helligdage!C:C,"")="",IF(WEEKDAY($A179)=1,Overblik!D$4,IF(WEEKDAY($A179)=2,Overblik!D$5,IF(WEEKDAY($A179)=3,Overblik!D$6,IF(WEEKDAY($A179)=4,Overblik!D$7,IF(WEEKDAY($A179)=5,Overblik!D$8,0))))),0)</f>
        <v>6</v>
      </c>
      <c r="F179">
        <f>IF(_xlfn.XLOOKUP($A179,Helligdage!D:D,Helligdage!D:D,"")="",IF(WEEKDAY($A179)=1,Overblik!E$4,IF(WEEKDAY($A179)=2,Overblik!E$5,IF(WEEKDAY($A179)=3,Overblik!E$6,IF(WEEKDAY($A179)=4,Overblik!E$7,IF(WEEKDAY($A179)=5,Overblik!E$8,0))))),0)</f>
        <v>7</v>
      </c>
    </row>
    <row r="180" spans="1:6" x14ac:dyDescent="0.3">
      <c r="A180" s="3">
        <f t="shared" si="5"/>
        <v>45468</v>
      </c>
      <c r="B180" s="12">
        <f t="shared" si="4"/>
        <v>6</v>
      </c>
      <c r="C180">
        <f>IF(_xlfn.XLOOKUP($A180,Helligdage!A:A,Helligdage!A:A,"")="",IF(WEEKDAY($A180)=1,Overblik!B$4,IF(WEEKDAY($A180)=2,Overblik!B$5,IF(WEEKDAY($A180)=3,Overblik!B$6,IF(WEEKDAY($A180)=4,Overblik!B$7,IF(WEEKDAY($A180)=5,Overblik!B$8,0))))),0)</f>
        <v>7.5</v>
      </c>
      <c r="D180">
        <f>IF(_xlfn.XLOOKUP($A180,Helligdage!B:B,Helligdage!B:B,"")="",IF(WEEKDAY($A180)=1,Overblik!C$4,IF(WEEKDAY($A180)=2,Overblik!C$5,IF(WEEKDAY($A180)=3,Overblik!C$6,IF(WEEKDAY($A180)=4,Overblik!C$7,IF(WEEKDAY($A180)=5,Overblik!C$8,0))))),0)</f>
        <v>6.25</v>
      </c>
      <c r="E180">
        <f>IF(_xlfn.XLOOKUP($A180,Helligdage!C:C,Helligdage!C:C,"")="",IF(WEEKDAY($A180)=1,Overblik!D$4,IF(WEEKDAY($A180)=2,Overblik!D$5,IF(WEEKDAY($A180)=3,Overblik!D$6,IF(WEEKDAY($A180)=4,Overblik!D$7,IF(WEEKDAY($A180)=5,Overblik!D$8,0))))),0)</f>
        <v>6</v>
      </c>
      <c r="F180">
        <f>IF(_xlfn.XLOOKUP($A180,Helligdage!D:D,Helligdage!D:D,"")="",IF(WEEKDAY($A180)=1,Overblik!E$4,IF(WEEKDAY($A180)=2,Overblik!E$5,IF(WEEKDAY($A180)=3,Overblik!E$6,IF(WEEKDAY($A180)=4,Overblik!E$7,IF(WEEKDAY($A180)=5,Overblik!E$8,0))))),0)</f>
        <v>7</v>
      </c>
    </row>
    <row r="181" spans="1:6" x14ac:dyDescent="0.3">
      <c r="A181" s="3">
        <f t="shared" si="5"/>
        <v>45469</v>
      </c>
      <c r="B181" s="12">
        <f t="shared" si="4"/>
        <v>6</v>
      </c>
      <c r="C181">
        <f>IF(_xlfn.XLOOKUP($A181,Helligdage!A:A,Helligdage!A:A,"")="",IF(WEEKDAY($A181)=1,Overblik!B$4,IF(WEEKDAY($A181)=2,Overblik!B$5,IF(WEEKDAY($A181)=3,Overblik!B$6,IF(WEEKDAY($A181)=4,Overblik!B$7,IF(WEEKDAY($A181)=5,Overblik!B$8,0))))),0)</f>
        <v>7.5</v>
      </c>
      <c r="D181">
        <f>IF(_xlfn.XLOOKUP($A181,Helligdage!B:B,Helligdage!B:B,"")="",IF(WEEKDAY($A181)=1,Overblik!C$4,IF(WEEKDAY($A181)=2,Overblik!C$5,IF(WEEKDAY($A181)=3,Overblik!C$6,IF(WEEKDAY($A181)=4,Overblik!C$7,IF(WEEKDAY($A181)=5,Overblik!C$8,0))))),0)</f>
        <v>6.25</v>
      </c>
      <c r="E181">
        <f>IF(_xlfn.XLOOKUP($A181,Helligdage!C:C,Helligdage!C:C,"")="",IF(WEEKDAY($A181)=1,Overblik!D$4,IF(WEEKDAY($A181)=2,Overblik!D$5,IF(WEEKDAY($A181)=3,Overblik!D$6,IF(WEEKDAY($A181)=4,Overblik!D$7,IF(WEEKDAY($A181)=5,Overblik!D$8,0))))),0)</f>
        <v>6</v>
      </c>
      <c r="F181">
        <f>IF(_xlfn.XLOOKUP($A181,Helligdage!D:D,Helligdage!D:D,"")="",IF(WEEKDAY($A181)=1,Overblik!E$4,IF(WEEKDAY($A181)=2,Overblik!E$5,IF(WEEKDAY($A181)=3,Overblik!E$6,IF(WEEKDAY($A181)=4,Overblik!E$7,IF(WEEKDAY($A181)=5,Overblik!E$8,0))))),0)</f>
        <v>7</v>
      </c>
    </row>
    <row r="182" spans="1:6" x14ac:dyDescent="0.3">
      <c r="A182" s="3">
        <f t="shared" si="5"/>
        <v>45470</v>
      </c>
      <c r="B182" s="12">
        <f t="shared" si="4"/>
        <v>6</v>
      </c>
      <c r="C182">
        <f>IF(_xlfn.XLOOKUP($A182,Helligdage!A:A,Helligdage!A:A,"")="",IF(WEEKDAY($A182)=1,Overblik!B$4,IF(WEEKDAY($A182)=2,Overblik!B$5,IF(WEEKDAY($A182)=3,Overblik!B$6,IF(WEEKDAY($A182)=4,Overblik!B$7,IF(WEEKDAY($A182)=5,Overblik!B$8,0))))),0)</f>
        <v>7</v>
      </c>
      <c r="D182">
        <f>IF(_xlfn.XLOOKUP($A182,Helligdage!B:B,Helligdage!B:B,"")="",IF(WEEKDAY($A182)=1,Overblik!C$4,IF(WEEKDAY($A182)=2,Overblik!C$5,IF(WEEKDAY($A182)=3,Overblik!C$6,IF(WEEKDAY($A182)=4,Overblik!C$7,IF(WEEKDAY($A182)=5,Overblik!C$8,0))))),0)</f>
        <v>0</v>
      </c>
      <c r="E182">
        <f>IF(_xlfn.XLOOKUP($A182,Helligdage!C:C,Helligdage!C:C,"")="",IF(WEEKDAY($A182)=1,Overblik!D$4,IF(WEEKDAY($A182)=2,Overblik!D$5,IF(WEEKDAY($A182)=3,Overblik!D$6,IF(WEEKDAY($A182)=4,Overblik!D$7,IF(WEEKDAY($A182)=5,Overblik!D$8,0))))),0)</f>
        <v>6</v>
      </c>
      <c r="F182">
        <f>IF(_xlfn.XLOOKUP($A182,Helligdage!D:D,Helligdage!D:D,"")="",IF(WEEKDAY($A182)=1,Overblik!E$4,IF(WEEKDAY($A182)=2,Overblik!E$5,IF(WEEKDAY($A182)=3,Overblik!E$6,IF(WEEKDAY($A182)=4,Overblik!E$7,IF(WEEKDAY($A182)=5,Overblik!E$8,0))))),0)</f>
        <v>6</v>
      </c>
    </row>
    <row r="183" spans="1:6" x14ac:dyDescent="0.3">
      <c r="A183" s="3">
        <f t="shared" si="5"/>
        <v>45471</v>
      </c>
      <c r="B183" s="12">
        <f t="shared" si="4"/>
        <v>6</v>
      </c>
      <c r="C183">
        <f>IF(_xlfn.XLOOKUP($A183,Helligdage!A:A,Helligdage!A:A,"")="",IF(WEEKDAY($A183)=1,Overblik!B$4,IF(WEEKDAY($A183)=2,Overblik!B$5,IF(WEEKDAY($A183)=3,Overblik!B$6,IF(WEEKDAY($A183)=4,Overblik!B$7,IF(WEEKDAY($A183)=5,Overblik!B$8,0))))),0)</f>
        <v>0</v>
      </c>
      <c r="D183">
        <f>IF(_xlfn.XLOOKUP($A183,Helligdage!B:B,Helligdage!B:B,"")="",IF(WEEKDAY($A183)=1,Overblik!C$4,IF(WEEKDAY($A183)=2,Overblik!C$5,IF(WEEKDAY($A183)=3,Overblik!C$6,IF(WEEKDAY($A183)=4,Overblik!C$7,IF(WEEKDAY($A183)=5,Overblik!C$8,0))))),0)</f>
        <v>0</v>
      </c>
      <c r="E183">
        <f>IF(_xlfn.XLOOKUP($A183,Helligdage!C:C,Helligdage!C:C,"")="",IF(WEEKDAY($A183)=1,Overblik!D$4,IF(WEEKDAY($A183)=2,Overblik!D$5,IF(WEEKDAY($A183)=3,Overblik!D$6,IF(WEEKDAY($A183)=4,Overblik!D$7,IF(WEEKDAY($A183)=5,Overblik!D$8,0))))),0)</f>
        <v>0</v>
      </c>
      <c r="F183">
        <f>IF(_xlfn.XLOOKUP($A183,Helligdage!D:D,Helligdage!D:D,"")="",IF(WEEKDAY($A183)=1,Overblik!E$4,IF(WEEKDAY($A183)=2,Overblik!E$5,IF(WEEKDAY($A183)=3,Overblik!E$6,IF(WEEKDAY($A183)=4,Overblik!E$7,IF(WEEKDAY($A183)=5,Overblik!E$8,0))))),0)</f>
        <v>0</v>
      </c>
    </row>
    <row r="184" spans="1:6" x14ac:dyDescent="0.3">
      <c r="A184" s="3">
        <f t="shared" si="5"/>
        <v>45472</v>
      </c>
      <c r="B184" s="12">
        <f t="shared" si="4"/>
        <v>6</v>
      </c>
      <c r="C184">
        <f>IF(_xlfn.XLOOKUP($A184,Helligdage!A:A,Helligdage!A:A,"")="",IF(WEEKDAY($A184)=1,Overblik!B$4,IF(WEEKDAY($A184)=2,Overblik!B$5,IF(WEEKDAY($A184)=3,Overblik!B$6,IF(WEEKDAY($A184)=4,Overblik!B$7,IF(WEEKDAY($A184)=5,Overblik!B$8,0))))),0)</f>
        <v>0</v>
      </c>
      <c r="D184">
        <f>IF(_xlfn.XLOOKUP($A184,Helligdage!B:B,Helligdage!B:B,"")="",IF(WEEKDAY($A184)=1,Overblik!C$4,IF(WEEKDAY($A184)=2,Overblik!C$5,IF(WEEKDAY($A184)=3,Overblik!C$6,IF(WEEKDAY($A184)=4,Overblik!C$7,IF(WEEKDAY($A184)=5,Overblik!C$8,0))))),0)</f>
        <v>0</v>
      </c>
      <c r="E184">
        <f>IF(_xlfn.XLOOKUP($A184,Helligdage!C:C,Helligdage!C:C,"")="",IF(WEEKDAY($A184)=1,Overblik!D$4,IF(WEEKDAY($A184)=2,Overblik!D$5,IF(WEEKDAY($A184)=3,Overblik!D$6,IF(WEEKDAY($A184)=4,Overblik!D$7,IF(WEEKDAY($A184)=5,Overblik!D$8,0))))),0)</f>
        <v>0</v>
      </c>
      <c r="F184">
        <f>IF(_xlfn.XLOOKUP($A184,Helligdage!D:D,Helligdage!D:D,"")="",IF(WEEKDAY($A184)=1,Overblik!E$4,IF(WEEKDAY($A184)=2,Overblik!E$5,IF(WEEKDAY($A184)=3,Overblik!E$6,IF(WEEKDAY($A184)=4,Overblik!E$7,IF(WEEKDAY($A184)=5,Overblik!E$8,0))))),0)</f>
        <v>0</v>
      </c>
    </row>
    <row r="185" spans="1:6" x14ac:dyDescent="0.3">
      <c r="A185" s="3">
        <f t="shared" si="5"/>
        <v>45473</v>
      </c>
      <c r="B185" s="12">
        <f t="shared" si="4"/>
        <v>6</v>
      </c>
      <c r="C185">
        <f>IF(_xlfn.XLOOKUP($A185,Helligdage!A:A,Helligdage!A:A,"")="",IF(WEEKDAY($A185)=1,Overblik!B$4,IF(WEEKDAY($A185)=2,Overblik!B$5,IF(WEEKDAY($A185)=3,Overblik!B$6,IF(WEEKDAY($A185)=4,Overblik!B$7,IF(WEEKDAY($A185)=5,Overblik!B$8,0))))),0)</f>
        <v>7.5</v>
      </c>
      <c r="D185">
        <f>IF(_xlfn.XLOOKUP($A185,Helligdage!B:B,Helligdage!B:B,"")="",IF(WEEKDAY($A185)=1,Overblik!C$4,IF(WEEKDAY($A185)=2,Overblik!C$5,IF(WEEKDAY($A185)=3,Overblik!C$6,IF(WEEKDAY($A185)=4,Overblik!C$7,IF(WEEKDAY($A185)=5,Overblik!C$8,0))))),0)</f>
        <v>6.25</v>
      </c>
      <c r="E185">
        <f>IF(_xlfn.XLOOKUP($A185,Helligdage!C:C,Helligdage!C:C,"")="",IF(WEEKDAY($A185)=1,Overblik!D$4,IF(WEEKDAY($A185)=2,Overblik!D$5,IF(WEEKDAY($A185)=3,Overblik!D$6,IF(WEEKDAY($A185)=4,Overblik!D$7,IF(WEEKDAY($A185)=5,Overblik!D$8,0))))),0)</f>
        <v>6</v>
      </c>
      <c r="F185">
        <f>IF(_xlfn.XLOOKUP($A185,Helligdage!D:D,Helligdage!D:D,"")="",IF(WEEKDAY($A185)=1,Overblik!E$4,IF(WEEKDAY($A185)=2,Overblik!E$5,IF(WEEKDAY($A185)=3,Overblik!E$6,IF(WEEKDAY($A185)=4,Overblik!E$7,IF(WEEKDAY($A185)=5,Overblik!E$8,0))))),0)</f>
        <v>7</v>
      </c>
    </row>
    <row r="186" spans="1:6" x14ac:dyDescent="0.3">
      <c r="A186" s="3">
        <f t="shared" si="5"/>
        <v>45474</v>
      </c>
      <c r="B186" s="12">
        <f t="shared" si="4"/>
        <v>7</v>
      </c>
      <c r="C186">
        <f>IF(_xlfn.XLOOKUP($A186,Helligdage!A:A,Helligdage!A:A,"")="",IF(WEEKDAY($A186)=1,Overblik!B$4,IF(WEEKDAY($A186)=2,Overblik!B$5,IF(WEEKDAY($A186)=3,Overblik!B$6,IF(WEEKDAY($A186)=4,Overblik!B$7,IF(WEEKDAY($A186)=5,Overblik!B$8,0))))),0)</f>
        <v>7.5</v>
      </c>
      <c r="D186">
        <f>IF(_xlfn.XLOOKUP($A186,Helligdage!B:B,Helligdage!B:B,"")="",IF(WEEKDAY($A186)=1,Overblik!C$4,IF(WEEKDAY($A186)=2,Overblik!C$5,IF(WEEKDAY($A186)=3,Overblik!C$6,IF(WEEKDAY($A186)=4,Overblik!C$7,IF(WEEKDAY($A186)=5,Overblik!C$8,0))))),0)</f>
        <v>6.25</v>
      </c>
      <c r="E186">
        <f>IF(_xlfn.XLOOKUP($A186,Helligdage!C:C,Helligdage!C:C,"")="",IF(WEEKDAY($A186)=1,Overblik!D$4,IF(WEEKDAY($A186)=2,Overblik!D$5,IF(WEEKDAY($A186)=3,Overblik!D$6,IF(WEEKDAY($A186)=4,Overblik!D$7,IF(WEEKDAY($A186)=5,Overblik!D$8,0))))),0)</f>
        <v>6</v>
      </c>
      <c r="F186">
        <f>IF(_xlfn.XLOOKUP($A186,Helligdage!D:D,Helligdage!D:D,"")="",IF(WEEKDAY($A186)=1,Overblik!E$4,IF(WEEKDAY($A186)=2,Overblik!E$5,IF(WEEKDAY($A186)=3,Overblik!E$6,IF(WEEKDAY($A186)=4,Overblik!E$7,IF(WEEKDAY($A186)=5,Overblik!E$8,0))))),0)</f>
        <v>7</v>
      </c>
    </row>
    <row r="187" spans="1:6" x14ac:dyDescent="0.3">
      <c r="A187" s="3">
        <f t="shared" si="5"/>
        <v>45475</v>
      </c>
      <c r="B187" s="12">
        <f t="shared" si="4"/>
        <v>7</v>
      </c>
      <c r="C187">
        <f>IF(_xlfn.XLOOKUP($A187,Helligdage!A:A,Helligdage!A:A,"")="",IF(WEEKDAY($A187)=1,Overblik!B$4,IF(WEEKDAY($A187)=2,Overblik!B$5,IF(WEEKDAY($A187)=3,Overblik!B$6,IF(WEEKDAY($A187)=4,Overblik!B$7,IF(WEEKDAY($A187)=5,Overblik!B$8,0))))),0)</f>
        <v>7.5</v>
      </c>
      <c r="D187">
        <f>IF(_xlfn.XLOOKUP($A187,Helligdage!B:B,Helligdage!B:B,"")="",IF(WEEKDAY($A187)=1,Overblik!C$4,IF(WEEKDAY($A187)=2,Overblik!C$5,IF(WEEKDAY($A187)=3,Overblik!C$6,IF(WEEKDAY($A187)=4,Overblik!C$7,IF(WEEKDAY($A187)=5,Overblik!C$8,0))))),0)</f>
        <v>6.25</v>
      </c>
      <c r="E187">
        <f>IF(_xlfn.XLOOKUP($A187,Helligdage!C:C,Helligdage!C:C,"")="",IF(WEEKDAY($A187)=1,Overblik!D$4,IF(WEEKDAY($A187)=2,Overblik!D$5,IF(WEEKDAY($A187)=3,Overblik!D$6,IF(WEEKDAY($A187)=4,Overblik!D$7,IF(WEEKDAY($A187)=5,Overblik!D$8,0))))),0)</f>
        <v>6</v>
      </c>
      <c r="F187">
        <f>IF(_xlfn.XLOOKUP($A187,Helligdage!D:D,Helligdage!D:D,"")="",IF(WEEKDAY($A187)=1,Overblik!E$4,IF(WEEKDAY($A187)=2,Overblik!E$5,IF(WEEKDAY($A187)=3,Overblik!E$6,IF(WEEKDAY($A187)=4,Overblik!E$7,IF(WEEKDAY($A187)=5,Overblik!E$8,0))))),0)</f>
        <v>7</v>
      </c>
    </row>
    <row r="188" spans="1:6" x14ac:dyDescent="0.3">
      <c r="A188" s="3">
        <f t="shared" si="5"/>
        <v>45476</v>
      </c>
      <c r="B188" s="12">
        <f t="shared" si="4"/>
        <v>7</v>
      </c>
      <c r="C188">
        <f>IF(_xlfn.XLOOKUP($A188,Helligdage!A:A,Helligdage!A:A,"")="",IF(WEEKDAY($A188)=1,Overblik!B$4,IF(WEEKDAY($A188)=2,Overblik!B$5,IF(WEEKDAY($A188)=3,Overblik!B$6,IF(WEEKDAY($A188)=4,Overblik!B$7,IF(WEEKDAY($A188)=5,Overblik!B$8,0))))),0)</f>
        <v>7.5</v>
      </c>
      <c r="D188">
        <f>IF(_xlfn.XLOOKUP($A188,Helligdage!B:B,Helligdage!B:B,"")="",IF(WEEKDAY($A188)=1,Overblik!C$4,IF(WEEKDAY($A188)=2,Overblik!C$5,IF(WEEKDAY($A188)=3,Overblik!C$6,IF(WEEKDAY($A188)=4,Overblik!C$7,IF(WEEKDAY($A188)=5,Overblik!C$8,0))))),0)</f>
        <v>6.25</v>
      </c>
      <c r="E188">
        <f>IF(_xlfn.XLOOKUP($A188,Helligdage!C:C,Helligdage!C:C,"")="",IF(WEEKDAY($A188)=1,Overblik!D$4,IF(WEEKDAY($A188)=2,Overblik!D$5,IF(WEEKDAY($A188)=3,Overblik!D$6,IF(WEEKDAY($A188)=4,Overblik!D$7,IF(WEEKDAY($A188)=5,Overblik!D$8,0))))),0)</f>
        <v>6</v>
      </c>
      <c r="F188">
        <f>IF(_xlfn.XLOOKUP($A188,Helligdage!D:D,Helligdage!D:D,"")="",IF(WEEKDAY($A188)=1,Overblik!E$4,IF(WEEKDAY($A188)=2,Overblik!E$5,IF(WEEKDAY($A188)=3,Overblik!E$6,IF(WEEKDAY($A188)=4,Overblik!E$7,IF(WEEKDAY($A188)=5,Overblik!E$8,0))))),0)</f>
        <v>7</v>
      </c>
    </row>
    <row r="189" spans="1:6" x14ac:dyDescent="0.3">
      <c r="A189" s="3">
        <f t="shared" si="5"/>
        <v>45477</v>
      </c>
      <c r="B189" s="12">
        <f t="shared" si="4"/>
        <v>7</v>
      </c>
      <c r="C189">
        <f>IF(_xlfn.XLOOKUP($A189,Helligdage!A:A,Helligdage!A:A,"")="",IF(WEEKDAY($A189)=1,Overblik!B$4,IF(WEEKDAY($A189)=2,Overblik!B$5,IF(WEEKDAY($A189)=3,Overblik!B$6,IF(WEEKDAY($A189)=4,Overblik!B$7,IF(WEEKDAY($A189)=5,Overblik!B$8,0))))),0)</f>
        <v>7</v>
      </c>
      <c r="D189">
        <f>IF(_xlfn.XLOOKUP($A189,Helligdage!B:B,Helligdage!B:B,"")="",IF(WEEKDAY($A189)=1,Overblik!C$4,IF(WEEKDAY($A189)=2,Overblik!C$5,IF(WEEKDAY($A189)=3,Overblik!C$6,IF(WEEKDAY($A189)=4,Overblik!C$7,IF(WEEKDAY($A189)=5,Overblik!C$8,0))))),0)</f>
        <v>0</v>
      </c>
      <c r="E189">
        <f>IF(_xlfn.XLOOKUP($A189,Helligdage!C:C,Helligdage!C:C,"")="",IF(WEEKDAY($A189)=1,Overblik!D$4,IF(WEEKDAY($A189)=2,Overblik!D$5,IF(WEEKDAY($A189)=3,Overblik!D$6,IF(WEEKDAY($A189)=4,Overblik!D$7,IF(WEEKDAY($A189)=5,Overblik!D$8,0))))),0)</f>
        <v>6</v>
      </c>
      <c r="F189">
        <f>IF(_xlfn.XLOOKUP($A189,Helligdage!D:D,Helligdage!D:D,"")="",IF(WEEKDAY($A189)=1,Overblik!E$4,IF(WEEKDAY($A189)=2,Overblik!E$5,IF(WEEKDAY($A189)=3,Overblik!E$6,IF(WEEKDAY($A189)=4,Overblik!E$7,IF(WEEKDAY($A189)=5,Overblik!E$8,0))))),0)</f>
        <v>6</v>
      </c>
    </row>
    <row r="190" spans="1:6" x14ac:dyDescent="0.3">
      <c r="A190" s="3">
        <f t="shared" si="5"/>
        <v>45478</v>
      </c>
      <c r="B190" s="12">
        <f t="shared" si="4"/>
        <v>7</v>
      </c>
      <c r="C190">
        <f>IF(_xlfn.XLOOKUP($A190,Helligdage!A:A,Helligdage!A:A,"")="",IF(WEEKDAY($A190)=1,Overblik!B$4,IF(WEEKDAY($A190)=2,Overblik!B$5,IF(WEEKDAY($A190)=3,Overblik!B$6,IF(WEEKDAY($A190)=4,Overblik!B$7,IF(WEEKDAY($A190)=5,Overblik!B$8,0))))),0)</f>
        <v>0</v>
      </c>
      <c r="D190">
        <f>IF(_xlfn.XLOOKUP($A190,Helligdage!B:B,Helligdage!B:B,"")="",IF(WEEKDAY($A190)=1,Overblik!C$4,IF(WEEKDAY($A190)=2,Overblik!C$5,IF(WEEKDAY($A190)=3,Overblik!C$6,IF(WEEKDAY($A190)=4,Overblik!C$7,IF(WEEKDAY($A190)=5,Overblik!C$8,0))))),0)</f>
        <v>0</v>
      </c>
      <c r="E190">
        <f>IF(_xlfn.XLOOKUP($A190,Helligdage!C:C,Helligdage!C:C,"")="",IF(WEEKDAY($A190)=1,Overblik!D$4,IF(WEEKDAY($A190)=2,Overblik!D$5,IF(WEEKDAY($A190)=3,Overblik!D$6,IF(WEEKDAY($A190)=4,Overblik!D$7,IF(WEEKDAY($A190)=5,Overblik!D$8,0))))),0)</f>
        <v>0</v>
      </c>
      <c r="F190">
        <f>IF(_xlfn.XLOOKUP($A190,Helligdage!D:D,Helligdage!D:D,"")="",IF(WEEKDAY($A190)=1,Overblik!E$4,IF(WEEKDAY($A190)=2,Overblik!E$5,IF(WEEKDAY($A190)=3,Overblik!E$6,IF(WEEKDAY($A190)=4,Overblik!E$7,IF(WEEKDAY($A190)=5,Overblik!E$8,0))))),0)</f>
        <v>0</v>
      </c>
    </row>
    <row r="191" spans="1:6" x14ac:dyDescent="0.3">
      <c r="A191" s="3">
        <f t="shared" si="5"/>
        <v>45479</v>
      </c>
      <c r="B191" s="12">
        <f t="shared" si="4"/>
        <v>7</v>
      </c>
      <c r="C191">
        <f>IF(_xlfn.XLOOKUP($A191,Helligdage!A:A,Helligdage!A:A,"")="",IF(WEEKDAY($A191)=1,Overblik!B$4,IF(WEEKDAY($A191)=2,Overblik!B$5,IF(WEEKDAY($A191)=3,Overblik!B$6,IF(WEEKDAY($A191)=4,Overblik!B$7,IF(WEEKDAY($A191)=5,Overblik!B$8,0))))),0)</f>
        <v>0</v>
      </c>
      <c r="D191">
        <f>IF(_xlfn.XLOOKUP($A191,Helligdage!B:B,Helligdage!B:B,"")="",IF(WEEKDAY($A191)=1,Overblik!C$4,IF(WEEKDAY($A191)=2,Overblik!C$5,IF(WEEKDAY($A191)=3,Overblik!C$6,IF(WEEKDAY($A191)=4,Overblik!C$7,IF(WEEKDAY($A191)=5,Overblik!C$8,0))))),0)</f>
        <v>0</v>
      </c>
      <c r="E191">
        <f>IF(_xlfn.XLOOKUP($A191,Helligdage!C:C,Helligdage!C:C,"")="",IF(WEEKDAY($A191)=1,Overblik!D$4,IF(WEEKDAY($A191)=2,Overblik!D$5,IF(WEEKDAY($A191)=3,Overblik!D$6,IF(WEEKDAY($A191)=4,Overblik!D$7,IF(WEEKDAY($A191)=5,Overblik!D$8,0))))),0)</f>
        <v>0</v>
      </c>
      <c r="F191">
        <f>IF(_xlfn.XLOOKUP($A191,Helligdage!D:D,Helligdage!D:D,"")="",IF(WEEKDAY($A191)=1,Overblik!E$4,IF(WEEKDAY($A191)=2,Overblik!E$5,IF(WEEKDAY($A191)=3,Overblik!E$6,IF(WEEKDAY($A191)=4,Overblik!E$7,IF(WEEKDAY($A191)=5,Overblik!E$8,0))))),0)</f>
        <v>0</v>
      </c>
    </row>
    <row r="192" spans="1:6" x14ac:dyDescent="0.3">
      <c r="A192" s="3">
        <f t="shared" si="5"/>
        <v>45480</v>
      </c>
      <c r="B192" s="12">
        <f t="shared" si="4"/>
        <v>7</v>
      </c>
      <c r="C192">
        <f>IF(_xlfn.XLOOKUP($A192,Helligdage!A:A,Helligdage!A:A,"")="",IF(WEEKDAY($A192)=1,Overblik!B$4,IF(WEEKDAY($A192)=2,Overblik!B$5,IF(WEEKDAY($A192)=3,Overblik!B$6,IF(WEEKDAY($A192)=4,Overblik!B$7,IF(WEEKDAY($A192)=5,Overblik!B$8,0))))),0)</f>
        <v>7.5</v>
      </c>
      <c r="D192">
        <f>IF(_xlfn.XLOOKUP($A192,Helligdage!B:B,Helligdage!B:B,"")="",IF(WEEKDAY($A192)=1,Overblik!C$4,IF(WEEKDAY($A192)=2,Overblik!C$5,IF(WEEKDAY($A192)=3,Overblik!C$6,IF(WEEKDAY($A192)=4,Overblik!C$7,IF(WEEKDAY($A192)=5,Overblik!C$8,0))))),0)</f>
        <v>6.25</v>
      </c>
      <c r="E192">
        <f>IF(_xlfn.XLOOKUP($A192,Helligdage!C:C,Helligdage!C:C,"")="",IF(WEEKDAY($A192)=1,Overblik!D$4,IF(WEEKDAY($A192)=2,Overblik!D$5,IF(WEEKDAY($A192)=3,Overblik!D$6,IF(WEEKDAY($A192)=4,Overblik!D$7,IF(WEEKDAY($A192)=5,Overblik!D$8,0))))),0)</f>
        <v>6</v>
      </c>
      <c r="F192">
        <f>IF(_xlfn.XLOOKUP($A192,Helligdage!D:D,Helligdage!D:D,"")="",IF(WEEKDAY($A192)=1,Overblik!E$4,IF(WEEKDAY($A192)=2,Overblik!E$5,IF(WEEKDAY($A192)=3,Overblik!E$6,IF(WEEKDAY($A192)=4,Overblik!E$7,IF(WEEKDAY($A192)=5,Overblik!E$8,0))))),0)</f>
        <v>7</v>
      </c>
    </row>
    <row r="193" spans="1:6" x14ac:dyDescent="0.3">
      <c r="A193" s="3">
        <f t="shared" si="5"/>
        <v>45481</v>
      </c>
      <c r="B193" s="12">
        <f t="shared" si="4"/>
        <v>7</v>
      </c>
      <c r="C193">
        <f>IF(_xlfn.XLOOKUP($A193,Helligdage!A:A,Helligdage!A:A,"")="",IF(WEEKDAY($A193)=1,Overblik!B$4,IF(WEEKDAY($A193)=2,Overblik!B$5,IF(WEEKDAY($A193)=3,Overblik!B$6,IF(WEEKDAY($A193)=4,Overblik!B$7,IF(WEEKDAY($A193)=5,Overblik!B$8,0))))),0)</f>
        <v>7.5</v>
      </c>
      <c r="D193">
        <f>IF(_xlfn.XLOOKUP($A193,Helligdage!B:B,Helligdage!B:B,"")="",IF(WEEKDAY($A193)=1,Overblik!C$4,IF(WEEKDAY($A193)=2,Overblik!C$5,IF(WEEKDAY($A193)=3,Overblik!C$6,IF(WEEKDAY($A193)=4,Overblik!C$7,IF(WEEKDAY($A193)=5,Overblik!C$8,0))))),0)</f>
        <v>6.25</v>
      </c>
      <c r="E193">
        <f>IF(_xlfn.XLOOKUP($A193,Helligdage!C:C,Helligdage!C:C,"")="",IF(WEEKDAY($A193)=1,Overblik!D$4,IF(WEEKDAY($A193)=2,Overblik!D$5,IF(WEEKDAY($A193)=3,Overblik!D$6,IF(WEEKDAY($A193)=4,Overblik!D$7,IF(WEEKDAY($A193)=5,Overblik!D$8,0))))),0)</f>
        <v>6</v>
      </c>
      <c r="F193">
        <f>IF(_xlfn.XLOOKUP($A193,Helligdage!D:D,Helligdage!D:D,"")="",IF(WEEKDAY($A193)=1,Overblik!E$4,IF(WEEKDAY($A193)=2,Overblik!E$5,IF(WEEKDAY($A193)=3,Overblik!E$6,IF(WEEKDAY($A193)=4,Overblik!E$7,IF(WEEKDAY($A193)=5,Overblik!E$8,0))))),0)</f>
        <v>7</v>
      </c>
    </row>
    <row r="194" spans="1:6" x14ac:dyDescent="0.3">
      <c r="A194" s="3">
        <f t="shared" si="5"/>
        <v>45482</v>
      </c>
      <c r="B194" s="12">
        <f t="shared" si="4"/>
        <v>7</v>
      </c>
      <c r="C194">
        <f>IF(_xlfn.XLOOKUP($A194,Helligdage!A:A,Helligdage!A:A,"")="",IF(WEEKDAY($A194)=1,Overblik!B$4,IF(WEEKDAY($A194)=2,Overblik!B$5,IF(WEEKDAY($A194)=3,Overblik!B$6,IF(WEEKDAY($A194)=4,Overblik!B$7,IF(WEEKDAY($A194)=5,Overblik!B$8,0))))),0)</f>
        <v>7.5</v>
      </c>
      <c r="D194">
        <f>IF(_xlfn.XLOOKUP($A194,Helligdage!B:B,Helligdage!B:B,"")="",IF(WEEKDAY($A194)=1,Overblik!C$4,IF(WEEKDAY($A194)=2,Overblik!C$5,IF(WEEKDAY($A194)=3,Overblik!C$6,IF(WEEKDAY($A194)=4,Overblik!C$7,IF(WEEKDAY($A194)=5,Overblik!C$8,0))))),0)</f>
        <v>6.25</v>
      </c>
      <c r="E194">
        <f>IF(_xlfn.XLOOKUP($A194,Helligdage!C:C,Helligdage!C:C,"")="",IF(WEEKDAY($A194)=1,Overblik!D$4,IF(WEEKDAY($A194)=2,Overblik!D$5,IF(WEEKDAY($A194)=3,Overblik!D$6,IF(WEEKDAY($A194)=4,Overblik!D$7,IF(WEEKDAY($A194)=5,Overblik!D$8,0))))),0)</f>
        <v>6</v>
      </c>
      <c r="F194">
        <f>IF(_xlfn.XLOOKUP($A194,Helligdage!D:D,Helligdage!D:D,"")="",IF(WEEKDAY($A194)=1,Overblik!E$4,IF(WEEKDAY($A194)=2,Overblik!E$5,IF(WEEKDAY($A194)=3,Overblik!E$6,IF(WEEKDAY($A194)=4,Overblik!E$7,IF(WEEKDAY($A194)=5,Overblik!E$8,0))))),0)</f>
        <v>7</v>
      </c>
    </row>
    <row r="195" spans="1:6" x14ac:dyDescent="0.3">
      <c r="A195" s="3">
        <f t="shared" si="5"/>
        <v>45483</v>
      </c>
      <c r="B195" s="12">
        <f t="shared" si="4"/>
        <v>7</v>
      </c>
      <c r="C195">
        <f>IF(_xlfn.XLOOKUP($A195,Helligdage!A:A,Helligdage!A:A,"")="",IF(WEEKDAY($A195)=1,Overblik!B$4,IF(WEEKDAY($A195)=2,Overblik!B$5,IF(WEEKDAY($A195)=3,Overblik!B$6,IF(WEEKDAY($A195)=4,Overblik!B$7,IF(WEEKDAY($A195)=5,Overblik!B$8,0))))),0)</f>
        <v>7.5</v>
      </c>
      <c r="D195">
        <f>IF(_xlfn.XLOOKUP($A195,Helligdage!B:B,Helligdage!B:B,"")="",IF(WEEKDAY($A195)=1,Overblik!C$4,IF(WEEKDAY($A195)=2,Overblik!C$5,IF(WEEKDAY($A195)=3,Overblik!C$6,IF(WEEKDAY($A195)=4,Overblik!C$7,IF(WEEKDAY($A195)=5,Overblik!C$8,0))))),0)</f>
        <v>6.25</v>
      </c>
      <c r="E195">
        <f>IF(_xlfn.XLOOKUP($A195,Helligdage!C:C,Helligdage!C:C,"")="",IF(WEEKDAY($A195)=1,Overblik!D$4,IF(WEEKDAY($A195)=2,Overblik!D$5,IF(WEEKDAY($A195)=3,Overblik!D$6,IF(WEEKDAY($A195)=4,Overblik!D$7,IF(WEEKDAY($A195)=5,Overblik!D$8,0))))),0)</f>
        <v>6</v>
      </c>
      <c r="F195">
        <f>IF(_xlfn.XLOOKUP($A195,Helligdage!D:D,Helligdage!D:D,"")="",IF(WEEKDAY($A195)=1,Overblik!E$4,IF(WEEKDAY($A195)=2,Overblik!E$5,IF(WEEKDAY($A195)=3,Overblik!E$6,IF(WEEKDAY($A195)=4,Overblik!E$7,IF(WEEKDAY($A195)=5,Overblik!E$8,0))))),0)</f>
        <v>7</v>
      </c>
    </row>
    <row r="196" spans="1:6" x14ac:dyDescent="0.3">
      <c r="A196" s="3">
        <f t="shared" si="5"/>
        <v>45484</v>
      </c>
      <c r="B196" s="12">
        <f t="shared" si="4"/>
        <v>7</v>
      </c>
      <c r="C196">
        <f>IF(_xlfn.XLOOKUP($A196,Helligdage!A:A,Helligdage!A:A,"")="",IF(WEEKDAY($A196)=1,Overblik!B$4,IF(WEEKDAY($A196)=2,Overblik!B$5,IF(WEEKDAY($A196)=3,Overblik!B$6,IF(WEEKDAY($A196)=4,Overblik!B$7,IF(WEEKDAY($A196)=5,Overblik!B$8,0))))),0)</f>
        <v>7</v>
      </c>
      <c r="D196">
        <f>IF(_xlfn.XLOOKUP($A196,Helligdage!B:B,Helligdage!B:B,"")="",IF(WEEKDAY($A196)=1,Overblik!C$4,IF(WEEKDAY($A196)=2,Overblik!C$5,IF(WEEKDAY($A196)=3,Overblik!C$6,IF(WEEKDAY($A196)=4,Overblik!C$7,IF(WEEKDAY($A196)=5,Overblik!C$8,0))))),0)</f>
        <v>0</v>
      </c>
      <c r="E196">
        <f>IF(_xlfn.XLOOKUP($A196,Helligdage!C:C,Helligdage!C:C,"")="",IF(WEEKDAY($A196)=1,Overblik!D$4,IF(WEEKDAY($A196)=2,Overblik!D$5,IF(WEEKDAY($A196)=3,Overblik!D$6,IF(WEEKDAY($A196)=4,Overblik!D$7,IF(WEEKDAY($A196)=5,Overblik!D$8,0))))),0)</f>
        <v>6</v>
      </c>
      <c r="F196">
        <f>IF(_xlfn.XLOOKUP($A196,Helligdage!D:D,Helligdage!D:D,"")="",IF(WEEKDAY($A196)=1,Overblik!E$4,IF(WEEKDAY($A196)=2,Overblik!E$5,IF(WEEKDAY($A196)=3,Overblik!E$6,IF(WEEKDAY($A196)=4,Overblik!E$7,IF(WEEKDAY($A196)=5,Overblik!E$8,0))))),0)</f>
        <v>6</v>
      </c>
    </row>
    <row r="197" spans="1:6" x14ac:dyDescent="0.3">
      <c r="A197" s="3">
        <f t="shared" si="5"/>
        <v>45485</v>
      </c>
      <c r="B197" s="12">
        <f t="shared" ref="B197:B260" si="6">MONTH(A197)</f>
        <v>7</v>
      </c>
      <c r="C197">
        <f>IF(_xlfn.XLOOKUP($A197,Helligdage!A:A,Helligdage!A:A,"")="",IF(WEEKDAY($A197)=1,Overblik!B$4,IF(WEEKDAY($A197)=2,Overblik!B$5,IF(WEEKDAY($A197)=3,Overblik!B$6,IF(WEEKDAY($A197)=4,Overblik!B$7,IF(WEEKDAY($A197)=5,Overblik!B$8,0))))),0)</f>
        <v>0</v>
      </c>
      <c r="D197">
        <f>IF(_xlfn.XLOOKUP($A197,Helligdage!B:B,Helligdage!B:B,"")="",IF(WEEKDAY($A197)=1,Overblik!C$4,IF(WEEKDAY($A197)=2,Overblik!C$5,IF(WEEKDAY($A197)=3,Overblik!C$6,IF(WEEKDAY($A197)=4,Overblik!C$7,IF(WEEKDAY($A197)=5,Overblik!C$8,0))))),0)</f>
        <v>0</v>
      </c>
      <c r="E197">
        <f>IF(_xlfn.XLOOKUP($A197,Helligdage!C:C,Helligdage!C:C,"")="",IF(WEEKDAY($A197)=1,Overblik!D$4,IF(WEEKDAY($A197)=2,Overblik!D$5,IF(WEEKDAY($A197)=3,Overblik!D$6,IF(WEEKDAY($A197)=4,Overblik!D$7,IF(WEEKDAY($A197)=5,Overblik!D$8,0))))),0)</f>
        <v>0</v>
      </c>
      <c r="F197">
        <f>IF(_xlfn.XLOOKUP($A197,Helligdage!D:D,Helligdage!D:D,"")="",IF(WEEKDAY($A197)=1,Overblik!E$4,IF(WEEKDAY($A197)=2,Overblik!E$5,IF(WEEKDAY($A197)=3,Overblik!E$6,IF(WEEKDAY($A197)=4,Overblik!E$7,IF(WEEKDAY($A197)=5,Overblik!E$8,0))))),0)</f>
        <v>0</v>
      </c>
    </row>
    <row r="198" spans="1:6" x14ac:dyDescent="0.3">
      <c r="A198" s="3">
        <f t="shared" ref="A198:A261" si="7">A197+1</f>
        <v>45486</v>
      </c>
      <c r="B198" s="12">
        <f t="shared" si="6"/>
        <v>7</v>
      </c>
      <c r="C198">
        <f>IF(_xlfn.XLOOKUP($A198,Helligdage!A:A,Helligdage!A:A,"")="",IF(WEEKDAY($A198)=1,Overblik!B$4,IF(WEEKDAY($A198)=2,Overblik!B$5,IF(WEEKDAY($A198)=3,Overblik!B$6,IF(WEEKDAY($A198)=4,Overblik!B$7,IF(WEEKDAY($A198)=5,Overblik!B$8,0))))),0)</f>
        <v>0</v>
      </c>
      <c r="D198">
        <f>IF(_xlfn.XLOOKUP($A198,Helligdage!B:B,Helligdage!B:B,"")="",IF(WEEKDAY($A198)=1,Overblik!C$4,IF(WEEKDAY($A198)=2,Overblik!C$5,IF(WEEKDAY($A198)=3,Overblik!C$6,IF(WEEKDAY($A198)=4,Overblik!C$7,IF(WEEKDAY($A198)=5,Overblik!C$8,0))))),0)</f>
        <v>0</v>
      </c>
      <c r="E198">
        <f>IF(_xlfn.XLOOKUP($A198,Helligdage!C:C,Helligdage!C:C,"")="",IF(WEEKDAY($A198)=1,Overblik!D$4,IF(WEEKDAY($A198)=2,Overblik!D$5,IF(WEEKDAY($A198)=3,Overblik!D$6,IF(WEEKDAY($A198)=4,Overblik!D$7,IF(WEEKDAY($A198)=5,Overblik!D$8,0))))),0)</f>
        <v>0</v>
      </c>
      <c r="F198">
        <f>IF(_xlfn.XLOOKUP($A198,Helligdage!D:D,Helligdage!D:D,"")="",IF(WEEKDAY($A198)=1,Overblik!E$4,IF(WEEKDAY($A198)=2,Overblik!E$5,IF(WEEKDAY($A198)=3,Overblik!E$6,IF(WEEKDAY($A198)=4,Overblik!E$7,IF(WEEKDAY($A198)=5,Overblik!E$8,0))))),0)</f>
        <v>0</v>
      </c>
    </row>
    <row r="199" spans="1:6" x14ac:dyDescent="0.3">
      <c r="A199" s="3">
        <f t="shared" si="7"/>
        <v>45487</v>
      </c>
      <c r="B199" s="12">
        <f t="shared" si="6"/>
        <v>7</v>
      </c>
      <c r="C199">
        <f>IF(_xlfn.XLOOKUP($A199,Helligdage!A:A,Helligdage!A:A,"")="",IF(WEEKDAY($A199)=1,Overblik!B$4,IF(WEEKDAY($A199)=2,Overblik!B$5,IF(WEEKDAY($A199)=3,Overblik!B$6,IF(WEEKDAY($A199)=4,Overblik!B$7,IF(WEEKDAY($A199)=5,Overblik!B$8,0))))),0)</f>
        <v>7.5</v>
      </c>
      <c r="D199">
        <f>IF(_xlfn.XLOOKUP($A199,Helligdage!B:B,Helligdage!B:B,"")="",IF(WEEKDAY($A199)=1,Overblik!C$4,IF(WEEKDAY($A199)=2,Overblik!C$5,IF(WEEKDAY($A199)=3,Overblik!C$6,IF(WEEKDAY($A199)=4,Overblik!C$7,IF(WEEKDAY($A199)=5,Overblik!C$8,0))))),0)</f>
        <v>6.25</v>
      </c>
      <c r="E199">
        <f>IF(_xlfn.XLOOKUP($A199,Helligdage!C:C,Helligdage!C:C,"")="",IF(WEEKDAY($A199)=1,Overblik!D$4,IF(WEEKDAY($A199)=2,Overblik!D$5,IF(WEEKDAY($A199)=3,Overblik!D$6,IF(WEEKDAY($A199)=4,Overblik!D$7,IF(WEEKDAY($A199)=5,Overblik!D$8,0))))),0)</f>
        <v>6</v>
      </c>
      <c r="F199">
        <f>IF(_xlfn.XLOOKUP($A199,Helligdage!D:D,Helligdage!D:D,"")="",IF(WEEKDAY($A199)=1,Overblik!E$4,IF(WEEKDAY($A199)=2,Overblik!E$5,IF(WEEKDAY($A199)=3,Overblik!E$6,IF(WEEKDAY($A199)=4,Overblik!E$7,IF(WEEKDAY($A199)=5,Overblik!E$8,0))))),0)</f>
        <v>7</v>
      </c>
    </row>
    <row r="200" spans="1:6" x14ac:dyDescent="0.3">
      <c r="A200" s="3">
        <f t="shared" si="7"/>
        <v>45488</v>
      </c>
      <c r="B200" s="12">
        <f t="shared" si="6"/>
        <v>7</v>
      </c>
      <c r="C200">
        <f>IF(_xlfn.XLOOKUP($A200,Helligdage!A:A,Helligdage!A:A,"")="",IF(WEEKDAY($A200)=1,Overblik!B$4,IF(WEEKDAY($A200)=2,Overblik!B$5,IF(WEEKDAY($A200)=3,Overblik!B$6,IF(WEEKDAY($A200)=4,Overblik!B$7,IF(WEEKDAY($A200)=5,Overblik!B$8,0))))),0)</f>
        <v>7.5</v>
      </c>
      <c r="D200">
        <f>IF(_xlfn.XLOOKUP($A200,Helligdage!B:B,Helligdage!B:B,"")="",IF(WEEKDAY($A200)=1,Overblik!C$4,IF(WEEKDAY($A200)=2,Overblik!C$5,IF(WEEKDAY($A200)=3,Overblik!C$6,IF(WEEKDAY($A200)=4,Overblik!C$7,IF(WEEKDAY($A200)=5,Overblik!C$8,0))))),0)</f>
        <v>6.25</v>
      </c>
      <c r="E200">
        <f>IF(_xlfn.XLOOKUP($A200,Helligdage!C:C,Helligdage!C:C,"")="",IF(WEEKDAY($A200)=1,Overblik!D$4,IF(WEEKDAY($A200)=2,Overblik!D$5,IF(WEEKDAY($A200)=3,Overblik!D$6,IF(WEEKDAY($A200)=4,Overblik!D$7,IF(WEEKDAY($A200)=5,Overblik!D$8,0))))),0)</f>
        <v>6</v>
      </c>
      <c r="F200">
        <f>IF(_xlfn.XLOOKUP($A200,Helligdage!D:D,Helligdage!D:D,"")="",IF(WEEKDAY($A200)=1,Overblik!E$4,IF(WEEKDAY($A200)=2,Overblik!E$5,IF(WEEKDAY($A200)=3,Overblik!E$6,IF(WEEKDAY($A200)=4,Overblik!E$7,IF(WEEKDAY($A200)=5,Overblik!E$8,0))))),0)</f>
        <v>7</v>
      </c>
    </row>
    <row r="201" spans="1:6" x14ac:dyDescent="0.3">
      <c r="A201" s="3">
        <f t="shared" si="7"/>
        <v>45489</v>
      </c>
      <c r="B201" s="12">
        <f t="shared" si="6"/>
        <v>7</v>
      </c>
      <c r="C201">
        <f>IF(_xlfn.XLOOKUP($A201,Helligdage!A:A,Helligdage!A:A,"")="",IF(WEEKDAY($A201)=1,Overblik!B$4,IF(WEEKDAY($A201)=2,Overblik!B$5,IF(WEEKDAY($A201)=3,Overblik!B$6,IF(WEEKDAY($A201)=4,Overblik!B$7,IF(WEEKDAY($A201)=5,Overblik!B$8,0))))),0)</f>
        <v>7.5</v>
      </c>
      <c r="D201">
        <f>IF(_xlfn.XLOOKUP($A201,Helligdage!B:B,Helligdage!B:B,"")="",IF(WEEKDAY($A201)=1,Overblik!C$4,IF(WEEKDAY($A201)=2,Overblik!C$5,IF(WEEKDAY($A201)=3,Overblik!C$6,IF(WEEKDAY($A201)=4,Overblik!C$7,IF(WEEKDAY($A201)=5,Overblik!C$8,0))))),0)</f>
        <v>6.25</v>
      </c>
      <c r="E201">
        <f>IF(_xlfn.XLOOKUP($A201,Helligdage!C:C,Helligdage!C:C,"")="",IF(WEEKDAY($A201)=1,Overblik!D$4,IF(WEEKDAY($A201)=2,Overblik!D$5,IF(WEEKDAY($A201)=3,Overblik!D$6,IF(WEEKDAY($A201)=4,Overblik!D$7,IF(WEEKDAY($A201)=5,Overblik!D$8,0))))),0)</f>
        <v>6</v>
      </c>
      <c r="F201">
        <f>IF(_xlfn.XLOOKUP($A201,Helligdage!D:D,Helligdage!D:D,"")="",IF(WEEKDAY($A201)=1,Overblik!E$4,IF(WEEKDAY($A201)=2,Overblik!E$5,IF(WEEKDAY($A201)=3,Overblik!E$6,IF(WEEKDAY($A201)=4,Overblik!E$7,IF(WEEKDAY($A201)=5,Overblik!E$8,0))))),0)</f>
        <v>7</v>
      </c>
    </row>
    <row r="202" spans="1:6" x14ac:dyDescent="0.3">
      <c r="A202" s="3">
        <f t="shared" si="7"/>
        <v>45490</v>
      </c>
      <c r="B202" s="12">
        <f t="shared" si="6"/>
        <v>7</v>
      </c>
      <c r="C202">
        <f>IF(_xlfn.XLOOKUP($A202,Helligdage!A:A,Helligdage!A:A,"")="",IF(WEEKDAY($A202)=1,Overblik!B$4,IF(WEEKDAY($A202)=2,Overblik!B$5,IF(WEEKDAY($A202)=3,Overblik!B$6,IF(WEEKDAY($A202)=4,Overblik!B$7,IF(WEEKDAY($A202)=5,Overblik!B$8,0))))),0)</f>
        <v>7.5</v>
      </c>
      <c r="D202">
        <f>IF(_xlfn.XLOOKUP($A202,Helligdage!B:B,Helligdage!B:B,"")="",IF(WEEKDAY($A202)=1,Overblik!C$4,IF(WEEKDAY($A202)=2,Overblik!C$5,IF(WEEKDAY($A202)=3,Overblik!C$6,IF(WEEKDAY($A202)=4,Overblik!C$7,IF(WEEKDAY($A202)=5,Overblik!C$8,0))))),0)</f>
        <v>6.25</v>
      </c>
      <c r="E202">
        <f>IF(_xlfn.XLOOKUP($A202,Helligdage!C:C,Helligdage!C:C,"")="",IF(WEEKDAY($A202)=1,Overblik!D$4,IF(WEEKDAY($A202)=2,Overblik!D$5,IF(WEEKDAY($A202)=3,Overblik!D$6,IF(WEEKDAY($A202)=4,Overblik!D$7,IF(WEEKDAY($A202)=5,Overblik!D$8,0))))),0)</f>
        <v>6</v>
      </c>
      <c r="F202">
        <f>IF(_xlfn.XLOOKUP($A202,Helligdage!D:D,Helligdage!D:D,"")="",IF(WEEKDAY($A202)=1,Overblik!E$4,IF(WEEKDAY($A202)=2,Overblik!E$5,IF(WEEKDAY($A202)=3,Overblik!E$6,IF(WEEKDAY($A202)=4,Overblik!E$7,IF(WEEKDAY($A202)=5,Overblik!E$8,0))))),0)</f>
        <v>7</v>
      </c>
    </row>
    <row r="203" spans="1:6" x14ac:dyDescent="0.3">
      <c r="A203" s="3">
        <f t="shared" si="7"/>
        <v>45491</v>
      </c>
      <c r="B203" s="12">
        <f t="shared" si="6"/>
        <v>7</v>
      </c>
      <c r="C203">
        <f>IF(_xlfn.XLOOKUP($A203,Helligdage!A:A,Helligdage!A:A,"")="",IF(WEEKDAY($A203)=1,Overblik!B$4,IF(WEEKDAY($A203)=2,Overblik!B$5,IF(WEEKDAY($A203)=3,Overblik!B$6,IF(WEEKDAY($A203)=4,Overblik!B$7,IF(WEEKDAY($A203)=5,Overblik!B$8,0))))),0)</f>
        <v>7</v>
      </c>
      <c r="D203">
        <f>IF(_xlfn.XLOOKUP($A203,Helligdage!B:B,Helligdage!B:B,"")="",IF(WEEKDAY($A203)=1,Overblik!C$4,IF(WEEKDAY($A203)=2,Overblik!C$5,IF(WEEKDAY($A203)=3,Overblik!C$6,IF(WEEKDAY($A203)=4,Overblik!C$7,IF(WEEKDAY($A203)=5,Overblik!C$8,0))))),0)</f>
        <v>0</v>
      </c>
      <c r="E203">
        <f>IF(_xlfn.XLOOKUP($A203,Helligdage!C:C,Helligdage!C:C,"")="",IF(WEEKDAY($A203)=1,Overblik!D$4,IF(WEEKDAY($A203)=2,Overblik!D$5,IF(WEEKDAY($A203)=3,Overblik!D$6,IF(WEEKDAY($A203)=4,Overblik!D$7,IF(WEEKDAY($A203)=5,Overblik!D$8,0))))),0)</f>
        <v>6</v>
      </c>
      <c r="F203">
        <f>IF(_xlfn.XLOOKUP($A203,Helligdage!D:D,Helligdage!D:D,"")="",IF(WEEKDAY($A203)=1,Overblik!E$4,IF(WEEKDAY($A203)=2,Overblik!E$5,IF(WEEKDAY($A203)=3,Overblik!E$6,IF(WEEKDAY($A203)=4,Overblik!E$7,IF(WEEKDAY($A203)=5,Overblik!E$8,0))))),0)</f>
        <v>6</v>
      </c>
    </row>
    <row r="204" spans="1:6" x14ac:dyDescent="0.3">
      <c r="A204" s="3">
        <f t="shared" si="7"/>
        <v>45492</v>
      </c>
      <c r="B204" s="12">
        <f t="shared" si="6"/>
        <v>7</v>
      </c>
      <c r="C204">
        <f>IF(_xlfn.XLOOKUP($A204,Helligdage!A:A,Helligdage!A:A,"")="",IF(WEEKDAY($A204)=1,Overblik!B$4,IF(WEEKDAY($A204)=2,Overblik!B$5,IF(WEEKDAY($A204)=3,Overblik!B$6,IF(WEEKDAY($A204)=4,Overblik!B$7,IF(WEEKDAY($A204)=5,Overblik!B$8,0))))),0)</f>
        <v>0</v>
      </c>
      <c r="D204">
        <f>IF(_xlfn.XLOOKUP($A204,Helligdage!B:B,Helligdage!B:B,"")="",IF(WEEKDAY($A204)=1,Overblik!C$4,IF(WEEKDAY($A204)=2,Overblik!C$5,IF(WEEKDAY($A204)=3,Overblik!C$6,IF(WEEKDAY($A204)=4,Overblik!C$7,IF(WEEKDAY($A204)=5,Overblik!C$8,0))))),0)</f>
        <v>0</v>
      </c>
      <c r="E204">
        <f>IF(_xlfn.XLOOKUP($A204,Helligdage!C:C,Helligdage!C:C,"")="",IF(WEEKDAY($A204)=1,Overblik!D$4,IF(WEEKDAY($A204)=2,Overblik!D$5,IF(WEEKDAY($A204)=3,Overblik!D$6,IF(WEEKDAY($A204)=4,Overblik!D$7,IF(WEEKDAY($A204)=5,Overblik!D$8,0))))),0)</f>
        <v>0</v>
      </c>
      <c r="F204">
        <f>IF(_xlfn.XLOOKUP($A204,Helligdage!D:D,Helligdage!D:D,"")="",IF(WEEKDAY($A204)=1,Overblik!E$4,IF(WEEKDAY($A204)=2,Overblik!E$5,IF(WEEKDAY($A204)=3,Overblik!E$6,IF(WEEKDAY($A204)=4,Overblik!E$7,IF(WEEKDAY($A204)=5,Overblik!E$8,0))))),0)</f>
        <v>0</v>
      </c>
    </row>
    <row r="205" spans="1:6" x14ac:dyDescent="0.3">
      <c r="A205" s="3">
        <f t="shared" si="7"/>
        <v>45493</v>
      </c>
      <c r="B205" s="12">
        <f t="shared" si="6"/>
        <v>7</v>
      </c>
      <c r="C205">
        <f>IF(_xlfn.XLOOKUP($A205,Helligdage!A:A,Helligdage!A:A,"")="",IF(WEEKDAY($A205)=1,Overblik!B$4,IF(WEEKDAY($A205)=2,Overblik!B$5,IF(WEEKDAY($A205)=3,Overblik!B$6,IF(WEEKDAY($A205)=4,Overblik!B$7,IF(WEEKDAY($A205)=5,Overblik!B$8,0))))),0)</f>
        <v>0</v>
      </c>
      <c r="D205">
        <f>IF(_xlfn.XLOOKUP($A205,Helligdage!B:B,Helligdage!B:B,"")="",IF(WEEKDAY($A205)=1,Overblik!C$4,IF(WEEKDAY($A205)=2,Overblik!C$5,IF(WEEKDAY($A205)=3,Overblik!C$6,IF(WEEKDAY($A205)=4,Overblik!C$7,IF(WEEKDAY($A205)=5,Overblik!C$8,0))))),0)</f>
        <v>0</v>
      </c>
      <c r="E205">
        <f>IF(_xlfn.XLOOKUP($A205,Helligdage!C:C,Helligdage!C:C,"")="",IF(WEEKDAY($A205)=1,Overblik!D$4,IF(WEEKDAY($A205)=2,Overblik!D$5,IF(WEEKDAY($A205)=3,Overblik!D$6,IF(WEEKDAY($A205)=4,Overblik!D$7,IF(WEEKDAY($A205)=5,Overblik!D$8,0))))),0)</f>
        <v>0</v>
      </c>
      <c r="F205">
        <f>IF(_xlfn.XLOOKUP($A205,Helligdage!D:D,Helligdage!D:D,"")="",IF(WEEKDAY($A205)=1,Overblik!E$4,IF(WEEKDAY($A205)=2,Overblik!E$5,IF(WEEKDAY($A205)=3,Overblik!E$6,IF(WEEKDAY($A205)=4,Overblik!E$7,IF(WEEKDAY($A205)=5,Overblik!E$8,0))))),0)</f>
        <v>0</v>
      </c>
    </row>
    <row r="206" spans="1:6" x14ac:dyDescent="0.3">
      <c r="A206" s="3">
        <f t="shared" si="7"/>
        <v>45494</v>
      </c>
      <c r="B206" s="12">
        <f t="shared" si="6"/>
        <v>7</v>
      </c>
      <c r="C206">
        <f>IF(_xlfn.XLOOKUP($A206,Helligdage!A:A,Helligdage!A:A,"")="",IF(WEEKDAY($A206)=1,Overblik!B$4,IF(WEEKDAY($A206)=2,Overblik!B$5,IF(WEEKDAY($A206)=3,Overblik!B$6,IF(WEEKDAY($A206)=4,Overblik!B$7,IF(WEEKDAY($A206)=5,Overblik!B$8,0))))),0)</f>
        <v>7.5</v>
      </c>
      <c r="D206">
        <f>IF(_xlfn.XLOOKUP($A206,Helligdage!B:B,Helligdage!B:B,"")="",IF(WEEKDAY($A206)=1,Overblik!C$4,IF(WEEKDAY($A206)=2,Overblik!C$5,IF(WEEKDAY($A206)=3,Overblik!C$6,IF(WEEKDAY($A206)=4,Overblik!C$7,IF(WEEKDAY($A206)=5,Overblik!C$8,0))))),0)</f>
        <v>6.25</v>
      </c>
      <c r="E206">
        <f>IF(_xlfn.XLOOKUP($A206,Helligdage!C:C,Helligdage!C:C,"")="",IF(WEEKDAY($A206)=1,Overblik!D$4,IF(WEEKDAY($A206)=2,Overblik!D$5,IF(WEEKDAY($A206)=3,Overblik!D$6,IF(WEEKDAY($A206)=4,Overblik!D$7,IF(WEEKDAY($A206)=5,Overblik!D$8,0))))),0)</f>
        <v>6</v>
      </c>
      <c r="F206">
        <f>IF(_xlfn.XLOOKUP($A206,Helligdage!D:D,Helligdage!D:D,"")="",IF(WEEKDAY($A206)=1,Overblik!E$4,IF(WEEKDAY($A206)=2,Overblik!E$5,IF(WEEKDAY($A206)=3,Overblik!E$6,IF(WEEKDAY($A206)=4,Overblik!E$7,IF(WEEKDAY($A206)=5,Overblik!E$8,0))))),0)</f>
        <v>7</v>
      </c>
    </row>
    <row r="207" spans="1:6" x14ac:dyDescent="0.3">
      <c r="A207" s="3">
        <f t="shared" si="7"/>
        <v>45495</v>
      </c>
      <c r="B207" s="12">
        <f t="shared" si="6"/>
        <v>7</v>
      </c>
      <c r="C207">
        <f>IF(_xlfn.XLOOKUP($A207,Helligdage!A:A,Helligdage!A:A,"")="",IF(WEEKDAY($A207)=1,Overblik!B$4,IF(WEEKDAY($A207)=2,Overblik!B$5,IF(WEEKDAY($A207)=3,Overblik!B$6,IF(WEEKDAY($A207)=4,Overblik!B$7,IF(WEEKDAY($A207)=5,Overblik!B$8,0))))),0)</f>
        <v>7.5</v>
      </c>
      <c r="D207">
        <f>IF(_xlfn.XLOOKUP($A207,Helligdage!B:B,Helligdage!B:B,"")="",IF(WEEKDAY($A207)=1,Overblik!C$4,IF(WEEKDAY($A207)=2,Overblik!C$5,IF(WEEKDAY($A207)=3,Overblik!C$6,IF(WEEKDAY($A207)=4,Overblik!C$7,IF(WEEKDAY($A207)=5,Overblik!C$8,0))))),0)</f>
        <v>6.25</v>
      </c>
      <c r="E207">
        <f>IF(_xlfn.XLOOKUP($A207,Helligdage!C:C,Helligdage!C:C,"")="",IF(WEEKDAY($A207)=1,Overblik!D$4,IF(WEEKDAY($A207)=2,Overblik!D$5,IF(WEEKDAY($A207)=3,Overblik!D$6,IF(WEEKDAY($A207)=4,Overblik!D$7,IF(WEEKDAY($A207)=5,Overblik!D$8,0))))),0)</f>
        <v>6</v>
      </c>
      <c r="F207">
        <f>IF(_xlfn.XLOOKUP($A207,Helligdage!D:D,Helligdage!D:D,"")="",IF(WEEKDAY($A207)=1,Overblik!E$4,IF(WEEKDAY($A207)=2,Overblik!E$5,IF(WEEKDAY($A207)=3,Overblik!E$6,IF(WEEKDAY($A207)=4,Overblik!E$7,IF(WEEKDAY($A207)=5,Overblik!E$8,0))))),0)</f>
        <v>7</v>
      </c>
    </row>
    <row r="208" spans="1:6" x14ac:dyDescent="0.3">
      <c r="A208" s="3">
        <f t="shared" si="7"/>
        <v>45496</v>
      </c>
      <c r="B208" s="12">
        <f t="shared" si="6"/>
        <v>7</v>
      </c>
      <c r="C208">
        <f>IF(_xlfn.XLOOKUP($A208,Helligdage!A:A,Helligdage!A:A,"")="",IF(WEEKDAY($A208)=1,Overblik!B$4,IF(WEEKDAY($A208)=2,Overblik!B$5,IF(WEEKDAY($A208)=3,Overblik!B$6,IF(WEEKDAY($A208)=4,Overblik!B$7,IF(WEEKDAY($A208)=5,Overblik!B$8,0))))),0)</f>
        <v>7.5</v>
      </c>
      <c r="D208">
        <f>IF(_xlfn.XLOOKUP($A208,Helligdage!B:B,Helligdage!B:B,"")="",IF(WEEKDAY($A208)=1,Overblik!C$4,IF(WEEKDAY($A208)=2,Overblik!C$5,IF(WEEKDAY($A208)=3,Overblik!C$6,IF(WEEKDAY($A208)=4,Overblik!C$7,IF(WEEKDAY($A208)=5,Overblik!C$8,0))))),0)</f>
        <v>6.25</v>
      </c>
      <c r="E208">
        <f>IF(_xlfn.XLOOKUP($A208,Helligdage!C:C,Helligdage!C:C,"")="",IF(WEEKDAY($A208)=1,Overblik!D$4,IF(WEEKDAY($A208)=2,Overblik!D$5,IF(WEEKDAY($A208)=3,Overblik!D$6,IF(WEEKDAY($A208)=4,Overblik!D$7,IF(WEEKDAY($A208)=5,Overblik!D$8,0))))),0)</f>
        <v>6</v>
      </c>
      <c r="F208">
        <f>IF(_xlfn.XLOOKUP($A208,Helligdage!D:D,Helligdage!D:D,"")="",IF(WEEKDAY($A208)=1,Overblik!E$4,IF(WEEKDAY($A208)=2,Overblik!E$5,IF(WEEKDAY($A208)=3,Overblik!E$6,IF(WEEKDAY($A208)=4,Overblik!E$7,IF(WEEKDAY($A208)=5,Overblik!E$8,0))))),0)</f>
        <v>7</v>
      </c>
    </row>
    <row r="209" spans="1:6" x14ac:dyDescent="0.3">
      <c r="A209" s="3">
        <f t="shared" si="7"/>
        <v>45497</v>
      </c>
      <c r="B209" s="12">
        <f t="shared" si="6"/>
        <v>7</v>
      </c>
      <c r="C209">
        <f>IF(_xlfn.XLOOKUP($A209,Helligdage!A:A,Helligdage!A:A,"")="",IF(WEEKDAY($A209)=1,Overblik!B$4,IF(WEEKDAY($A209)=2,Overblik!B$5,IF(WEEKDAY($A209)=3,Overblik!B$6,IF(WEEKDAY($A209)=4,Overblik!B$7,IF(WEEKDAY($A209)=5,Overblik!B$8,0))))),0)</f>
        <v>7.5</v>
      </c>
      <c r="D209">
        <f>IF(_xlfn.XLOOKUP($A209,Helligdage!B:B,Helligdage!B:B,"")="",IF(WEEKDAY($A209)=1,Overblik!C$4,IF(WEEKDAY($A209)=2,Overblik!C$5,IF(WEEKDAY($A209)=3,Overblik!C$6,IF(WEEKDAY($A209)=4,Overblik!C$7,IF(WEEKDAY($A209)=5,Overblik!C$8,0))))),0)</f>
        <v>6.25</v>
      </c>
      <c r="E209">
        <f>IF(_xlfn.XLOOKUP($A209,Helligdage!C:C,Helligdage!C:C,"")="",IF(WEEKDAY($A209)=1,Overblik!D$4,IF(WEEKDAY($A209)=2,Overblik!D$5,IF(WEEKDAY($A209)=3,Overblik!D$6,IF(WEEKDAY($A209)=4,Overblik!D$7,IF(WEEKDAY($A209)=5,Overblik!D$8,0))))),0)</f>
        <v>6</v>
      </c>
      <c r="F209">
        <f>IF(_xlfn.XLOOKUP($A209,Helligdage!D:D,Helligdage!D:D,"")="",IF(WEEKDAY($A209)=1,Overblik!E$4,IF(WEEKDAY($A209)=2,Overblik!E$5,IF(WEEKDAY($A209)=3,Overblik!E$6,IF(WEEKDAY($A209)=4,Overblik!E$7,IF(WEEKDAY($A209)=5,Overblik!E$8,0))))),0)</f>
        <v>7</v>
      </c>
    </row>
    <row r="210" spans="1:6" x14ac:dyDescent="0.3">
      <c r="A210" s="3">
        <f t="shared" si="7"/>
        <v>45498</v>
      </c>
      <c r="B210" s="12">
        <f t="shared" si="6"/>
        <v>7</v>
      </c>
      <c r="C210">
        <f>IF(_xlfn.XLOOKUP($A210,Helligdage!A:A,Helligdage!A:A,"")="",IF(WEEKDAY($A210)=1,Overblik!B$4,IF(WEEKDAY($A210)=2,Overblik!B$5,IF(WEEKDAY($A210)=3,Overblik!B$6,IF(WEEKDAY($A210)=4,Overblik!B$7,IF(WEEKDAY($A210)=5,Overblik!B$8,0))))),0)</f>
        <v>7</v>
      </c>
      <c r="D210">
        <f>IF(_xlfn.XLOOKUP($A210,Helligdage!B:B,Helligdage!B:B,"")="",IF(WEEKDAY($A210)=1,Overblik!C$4,IF(WEEKDAY($A210)=2,Overblik!C$5,IF(WEEKDAY($A210)=3,Overblik!C$6,IF(WEEKDAY($A210)=4,Overblik!C$7,IF(WEEKDAY($A210)=5,Overblik!C$8,0))))),0)</f>
        <v>0</v>
      </c>
      <c r="E210">
        <f>IF(_xlfn.XLOOKUP($A210,Helligdage!C:C,Helligdage!C:C,"")="",IF(WEEKDAY($A210)=1,Overblik!D$4,IF(WEEKDAY($A210)=2,Overblik!D$5,IF(WEEKDAY($A210)=3,Overblik!D$6,IF(WEEKDAY($A210)=4,Overblik!D$7,IF(WEEKDAY($A210)=5,Overblik!D$8,0))))),0)</f>
        <v>6</v>
      </c>
      <c r="F210">
        <f>IF(_xlfn.XLOOKUP($A210,Helligdage!D:D,Helligdage!D:D,"")="",IF(WEEKDAY($A210)=1,Overblik!E$4,IF(WEEKDAY($A210)=2,Overblik!E$5,IF(WEEKDAY($A210)=3,Overblik!E$6,IF(WEEKDAY($A210)=4,Overblik!E$7,IF(WEEKDAY($A210)=5,Overblik!E$8,0))))),0)</f>
        <v>6</v>
      </c>
    </row>
    <row r="211" spans="1:6" x14ac:dyDescent="0.3">
      <c r="A211" s="3">
        <f t="shared" si="7"/>
        <v>45499</v>
      </c>
      <c r="B211" s="12">
        <f t="shared" si="6"/>
        <v>7</v>
      </c>
      <c r="C211">
        <f>IF(_xlfn.XLOOKUP($A211,Helligdage!A:A,Helligdage!A:A,"")="",IF(WEEKDAY($A211)=1,Overblik!B$4,IF(WEEKDAY($A211)=2,Overblik!B$5,IF(WEEKDAY($A211)=3,Overblik!B$6,IF(WEEKDAY($A211)=4,Overblik!B$7,IF(WEEKDAY($A211)=5,Overblik!B$8,0))))),0)</f>
        <v>0</v>
      </c>
      <c r="D211">
        <f>IF(_xlfn.XLOOKUP($A211,Helligdage!B:B,Helligdage!B:B,"")="",IF(WEEKDAY($A211)=1,Overblik!C$4,IF(WEEKDAY($A211)=2,Overblik!C$5,IF(WEEKDAY($A211)=3,Overblik!C$6,IF(WEEKDAY($A211)=4,Overblik!C$7,IF(WEEKDAY($A211)=5,Overblik!C$8,0))))),0)</f>
        <v>0</v>
      </c>
      <c r="E211">
        <f>IF(_xlfn.XLOOKUP($A211,Helligdage!C:C,Helligdage!C:C,"")="",IF(WEEKDAY($A211)=1,Overblik!D$4,IF(WEEKDAY($A211)=2,Overblik!D$5,IF(WEEKDAY($A211)=3,Overblik!D$6,IF(WEEKDAY($A211)=4,Overblik!D$7,IF(WEEKDAY($A211)=5,Overblik!D$8,0))))),0)</f>
        <v>0</v>
      </c>
      <c r="F211">
        <f>IF(_xlfn.XLOOKUP($A211,Helligdage!D:D,Helligdage!D:D,"")="",IF(WEEKDAY($A211)=1,Overblik!E$4,IF(WEEKDAY($A211)=2,Overblik!E$5,IF(WEEKDAY($A211)=3,Overblik!E$6,IF(WEEKDAY($A211)=4,Overblik!E$7,IF(WEEKDAY($A211)=5,Overblik!E$8,0))))),0)</f>
        <v>0</v>
      </c>
    </row>
    <row r="212" spans="1:6" x14ac:dyDescent="0.3">
      <c r="A212" s="3">
        <f t="shared" si="7"/>
        <v>45500</v>
      </c>
      <c r="B212" s="12">
        <f t="shared" si="6"/>
        <v>7</v>
      </c>
      <c r="C212">
        <f>IF(_xlfn.XLOOKUP($A212,Helligdage!A:A,Helligdage!A:A,"")="",IF(WEEKDAY($A212)=1,Overblik!B$4,IF(WEEKDAY($A212)=2,Overblik!B$5,IF(WEEKDAY($A212)=3,Overblik!B$6,IF(WEEKDAY($A212)=4,Overblik!B$7,IF(WEEKDAY($A212)=5,Overblik!B$8,0))))),0)</f>
        <v>0</v>
      </c>
      <c r="D212">
        <f>IF(_xlfn.XLOOKUP($A212,Helligdage!B:B,Helligdage!B:B,"")="",IF(WEEKDAY($A212)=1,Overblik!C$4,IF(WEEKDAY($A212)=2,Overblik!C$5,IF(WEEKDAY($A212)=3,Overblik!C$6,IF(WEEKDAY($A212)=4,Overblik!C$7,IF(WEEKDAY($A212)=5,Overblik!C$8,0))))),0)</f>
        <v>0</v>
      </c>
      <c r="E212">
        <f>IF(_xlfn.XLOOKUP($A212,Helligdage!C:C,Helligdage!C:C,"")="",IF(WEEKDAY($A212)=1,Overblik!D$4,IF(WEEKDAY($A212)=2,Overblik!D$5,IF(WEEKDAY($A212)=3,Overblik!D$6,IF(WEEKDAY($A212)=4,Overblik!D$7,IF(WEEKDAY($A212)=5,Overblik!D$8,0))))),0)</f>
        <v>0</v>
      </c>
      <c r="F212">
        <f>IF(_xlfn.XLOOKUP($A212,Helligdage!D:D,Helligdage!D:D,"")="",IF(WEEKDAY($A212)=1,Overblik!E$4,IF(WEEKDAY($A212)=2,Overblik!E$5,IF(WEEKDAY($A212)=3,Overblik!E$6,IF(WEEKDAY($A212)=4,Overblik!E$7,IF(WEEKDAY($A212)=5,Overblik!E$8,0))))),0)</f>
        <v>0</v>
      </c>
    </row>
    <row r="213" spans="1:6" x14ac:dyDescent="0.3">
      <c r="A213" s="3">
        <f t="shared" si="7"/>
        <v>45501</v>
      </c>
      <c r="B213" s="12">
        <f t="shared" si="6"/>
        <v>7</v>
      </c>
      <c r="C213">
        <f>IF(_xlfn.XLOOKUP($A213,Helligdage!A:A,Helligdage!A:A,"")="",IF(WEEKDAY($A213)=1,Overblik!B$4,IF(WEEKDAY($A213)=2,Overblik!B$5,IF(WEEKDAY($A213)=3,Overblik!B$6,IF(WEEKDAY($A213)=4,Overblik!B$7,IF(WEEKDAY($A213)=5,Overblik!B$8,0))))),0)</f>
        <v>7.5</v>
      </c>
      <c r="D213">
        <f>IF(_xlfn.XLOOKUP($A213,Helligdage!B:B,Helligdage!B:B,"")="",IF(WEEKDAY($A213)=1,Overblik!C$4,IF(WEEKDAY($A213)=2,Overblik!C$5,IF(WEEKDAY($A213)=3,Overblik!C$6,IF(WEEKDAY($A213)=4,Overblik!C$7,IF(WEEKDAY($A213)=5,Overblik!C$8,0))))),0)</f>
        <v>6.25</v>
      </c>
      <c r="E213">
        <f>IF(_xlfn.XLOOKUP($A213,Helligdage!C:C,Helligdage!C:C,"")="",IF(WEEKDAY($A213)=1,Overblik!D$4,IF(WEEKDAY($A213)=2,Overblik!D$5,IF(WEEKDAY($A213)=3,Overblik!D$6,IF(WEEKDAY($A213)=4,Overblik!D$7,IF(WEEKDAY($A213)=5,Overblik!D$8,0))))),0)</f>
        <v>6</v>
      </c>
      <c r="F213">
        <f>IF(_xlfn.XLOOKUP($A213,Helligdage!D:D,Helligdage!D:D,"")="",IF(WEEKDAY($A213)=1,Overblik!E$4,IF(WEEKDAY($A213)=2,Overblik!E$5,IF(WEEKDAY($A213)=3,Overblik!E$6,IF(WEEKDAY($A213)=4,Overblik!E$7,IF(WEEKDAY($A213)=5,Overblik!E$8,0))))),0)</f>
        <v>7</v>
      </c>
    </row>
    <row r="214" spans="1:6" x14ac:dyDescent="0.3">
      <c r="A214" s="3">
        <f t="shared" si="7"/>
        <v>45502</v>
      </c>
      <c r="B214" s="12">
        <f t="shared" si="6"/>
        <v>7</v>
      </c>
      <c r="C214">
        <f>IF(_xlfn.XLOOKUP($A214,Helligdage!A:A,Helligdage!A:A,"")="",IF(WEEKDAY($A214)=1,Overblik!B$4,IF(WEEKDAY($A214)=2,Overblik!B$5,IF(WEEKDAY($A214)=3,Overblik!B$6,IF(WEEKDAY($A214)=4,Overblik!B$7,IF(WEEKDAY($A214)=5,Overblik!B$8,0))))),0)</f>
        <v>7.5</v>
      </c>
      <c r="D214">
        <f>IF(_xlfn.XLOOKUP($A214,Helligdage!B:B,Helligdage!B:B,"")="",IF(WEEKDAY($A214)=1,Overblik!C$4,IF(WEEKDAY($A214)=2,Overblik!C$5,IF(WEEKDAY($A214)=3,Overblik!C$6,IF(WEEKDAY($A214)=4,Overblik!C$7,IF(WEEKDAY($A214)=5,Overblik!C$8,0))))),0)</f>
        <v>6.25</v>
      </c>
      <c r="E214">
        <f>IF(_xlfn.XLOOKUP($A214,Helligdage!C:C,Helligdage!C:C,"")="",IF(WEEKDAY($A214)=1,Overblik!D$4,IF(WEEKDAY($A214)=2,Overblik!D$5,IF(WEEKDAY($A214)=3,Overblik!D$6,IF(WEEKDAY($A214)=4,Overblik!D$7,IF(WEEKDAY($A214)=5,Overblik!D$8,0))))),0)</f>
        <v>6</v>
      </c>
      <c r="F214">
        <f>IF(_xlfn.XLOOKUP($A214,Helligdage!D:D,Helligdage!D:D,"")="",IF(WEEKDAY($A214)=1,Overblik!E$4,IF(WEEKDAY($A214)=2,Overblik!E$5,IF(WEEKDAY($A214)=3,Overblik!E$6,IF(WEEKDAY($A214)=4,Overblik!E$7,IF(WEEKDAY($A214)=5,Overblik!E$8,0))))),0)</f>
        <v>7</v>
      </c>
    </row>
    <row r="215" spans="1:6" x14ac:dyDescent="0.3">
      <c r="A215" s="3">
        <f t="shared" si="7"/>
        <v>45503</v>
      </c>
      <c r="B215" s="12">
        <f t="shared" si="6"/>
        <v>7</v>
      </c>
      <c r="C215">
        <f>IF(_xlfn.XLOOKUP($A215,Helligdage!A:A,Helligdage!A:A,"")="",IF(WEEKDAY($A215)=1,Overblik!B$4,IF(WEEKDAY($A215)=2,Overblik!B$5,IF(WEEKDAY($A215)=3,Overblik!B$6,IF(WEEKDAY($A215)=4,Overblik!B$7,IF(WEEKDAY($A215)=5,Overblik!B$8,0))))),0)</f>
        <v>7.5</v>
      </c>
      <c r="D215">
        <f>IF(_xlfn.XLOOKUP($A215,Helligdage!B:B,Helligdage!B:B,"")="",IF(WEEKDAY($A215)=1,Overblik!C$4,IF(WEEKDAY($A215)=2,Overblik!C$5,IF(WEEKDAY($A215)=3,Overblik!C$6,IF(WEEKDAY($A215)=4,Overblik!C$7,IF(WEEKDAY($A215)=5,Overblik!C$8,0))))),0)</f>
        <v>6.25</v>
      </c>
      <c r="E215">
        <f>IF(_xlfn.XLOOKUP($A215,Helligdage!C:C,Helligdage!C:C,"")="",IF(WEEKDAY($A215)=1,Overblik!D$4,IF(WEEKDAY($A215)=2,Overblik!D$5,IF(WEEKDAY($A215)=3,Overblik!D$6,IF(WEEKDAY($A215)=4,Overblik!D$7,IF(WEEKDAY($A215)=5,Overblik!D$8,0))))),0)</f>
        <v>6</v>
      </c>
      <c r="F215">
        <f>IF(_xlfn.XLOOKUP($A215,Helligdage!D:D,Helligdage!D:D,"")="",IF(WEEKDAY($A215)=1,Overblik!E$4,IF(WEEKDAY($A215)=2,Overblik!E$5,IF(WEEKDAY($A215)=3,Overblik!E$6,IF(WEEKDAY($A215)=4,Overblik!E$7,IF(WEEKDAY($A215)=5,Overblik!E$8,0))))),0)</f>
        <v>7</v>
      </c>
    </row>
    <row r="216" spans="1:6" x14ac:dyDescent="0.3">
      <c r="A216" s="3">
        <f t="shared" si="7"/>
        <v>45504</v>
      </c>
      <c r="B216" s="12">
        <f t="shared" si="6"/>
        <v>7</v>
      </c>
      <c r="C216">
        <f>IF(_xlfn.XLOOKUP($A216,Helligdage!A:A,Helligdage!A:A,"")="",IF(WEEKDAY($A216)=1,Overblik!B$4,IF(WEEKDAY($A216)=2,Overblik!B$5,IF(WEEKDAY($A216)=3,Overblik!B$6,IF(WEEKDAY($A216)=4,Overblik!B$7,IF(WEEKDAY($A216)=5,Overblik!B$8,0))))),0)</f>
        <v>7.5</v>
      </c>
      <c r="D216">
        <f>IF(_xlfn.XLOOKUP($A216,Helligdage!B:B,Helligdage!B:B,"")="",IF(WEEKDAY($A216)=1,Overblik!C$4,IF(WEEKDAY($A216)=2,Overblik!C$5,IF(WEEKDAY($A216)=3,Overblik!C$6,IF(WEEKDAY($A216)=4,Overblik!C$7,IF(WEEKDAY($A216)=5,Overblik!C$8,0))))),0)</f>
        <v>6.25</v>
      </c>
      <c r="E216">
        <f>IF(_xlfn.XLOOKUP($A216,Helligdage!C:C,Helligdage!C:C,"")="",IF(WEEKDAY($A216)=1,Overblik!D$4,IF(WEEKDAY($A216)=2,Overblik!D$5,IF(WEEKDAY($A216)=3,Overblik!D$6,IF(WEEKDAY($A216)=4,Overblik!D$7,IF(WEEKDAY($A216)=5,Overblik!D$8,0))))),0)</f>
        <v>6</v>
      </c>
      <c r="F216">
        <f>IF(_xlfn.XLOOKUP($A216,Helligdage!D:D,Helligdage!D:D,"")="",IF(WEEKDAY($A216)=1,Overblik!E$4,IF(WEEKDAY($A216)=2,Overblik!E$5,IF(WEEKDAY($A216)=3,Overblik!E$6,IF(WEEKDAY($A216)=4,Overblik!E$7,IF(WEEKDAY($A216)=5,Overblik!E$8,0))))),0)</f>
        <v>7</v>
      </c>
    </row>
    <row r="217" spans="1:6" x14ac:dyDescent="0.3">
      <c r="A217" s="3">
        <f t="shared" si="7"/>
        <v>45505</v>
      </c>
      <c r="B217" s="12">
        <f t="shared" si="6"/>
        <v>8</v>
      </c>
      <c r="C217">
        <f>IF(_xlfn.XLOOKUP($A217,Helligdage!A:A,Helligdage!A:A,"")="",IF(WEEKDAY($A217)=1,Overblik!B$4,IF(WEEKDAY($A217)=2,Overblik!B$5,IF(WEEKDAY($A217)=3,Overblik!B$6,IF(WEEKDAY($A217)=4,Overblik!B$7,IF(WEEKDAY($A217)=5,Overblik!B$8,0))))),0)</f>
        <v>7</v>
      </c>
      <c r="D217">
        <f>IF(_xlfn.XLOOKUP($A217,Helligdage!B:B,Helligdage!B:B,"")="",IF(WEEKDAY($A217)=1,Overblik!C$4,IF(WEEKDAY($A217)=2,Overblik!C$5,IF(WEEKDAY($A217)=3,Overblik!C$6,IF(WEEKDAY($A217)=4,Overblik!C$7,IF(WEEKDAY($A217)=5,Overblik!C$8,0))))),0)</f>
        <v>0</v>
      </c>
      <c r="E217">
        <f>IF(_xlfn.XLOOKUP($A217,Helligdage!C:C,Helligdage!C:C,"")="",IF(WEEKDAY($A217)=1,Overblik!D$4,IF(WEEKDAY($A217)=2,Overblik!D$5,IF(WEEKDAY($A217)=3,Overblik!D$6,IF(WEEKDAY($A217)=4,Overblik!D$7,IF(WEEKDAY($A217)=5,Overblik!D$8,0))))),0)</f>
        <v>6</v>
      </c>
      <c r="F217">
        <f>IF(_xlfn.XLOOKUP($A217,Helligdage!D:D,Helligdage!D:D,"")="",IF(WEEKDAY($A217)=1,Overblik!E$4,IF(WEEKDAY($A217)=2,Overblik!E$5,IF(WEEKDAY($A217)=3,Overblik!E$6,IF(WEEKDAY($A217)=4,Overblik!E$7,IF(WEEKDAY($A217)=5,Overblik!E$8,0))))),0)</f>
        <v>6</v>
      </c>
    </row>
    <row r="218" spans="1:6" x14ac:dyDescent="0.3">
      <c r="A218" s="3">
        <f t="shared" si="7"/>
        <v>45506</v>
      </c>
      <c r="B218" s="12">
        <f t="shared" si="6"/>
        <v>8</v>
      </c>
      <c r="C218">
        <f>IF(_xlfn.XLOOKUP($A218,Helligdage!A:A,Helligdage!A:A,"")="",IF(WEEKDAY($A218)=1,Overblik!B$4,IF(WEEKDAY($A218)=2,Overblik!B$5,IF(WEEKDAY($A218)=3,Overblik!B$6,IF(WEEKDAY($A218)=4,Overblik!B$7,IF(WEEKDAY($A218)=5,Overblik!B$8,0))))),0)</f>
        <v>0</v>
      </c>
      <c r="D218">
        <f>IF(_xlfn.XLOOKUP($A218,Helligdage!B:B,Helligdage!B:B,"")="",IF(WEEKDAY($A218)=1,Overblik!C$4,IF(WEEKDAY($A218)=2,Overblik!C$5,IF(WEEKDAY($A218)=3,Overblik!C$6,IF(WEEKDAY($A218)=4,Overblik!C$7,IF(WEEKDAY($A218)=5,Overblik!C$8,0))))),0)</f>
        <v>0</v>
      </c>
      <c r="E218">
        <f>IF(_xlfn.XLOOKUP($A218,Helligdage!C:C,Helligdage!C:C,"")="",IF(WEEKDAY($A218)=1,Overblik!D$4,IF(WEEKDAY($A218)=2,Overblik!D$5,IF(WEEKDAY($A218)=3,Overblik!D$6,IF(WEEKDAY($A218)=4,Overblik!D$7,IF(WEEKDAY($A218)=5,Overblik!D$8,0))))),0)</f>
        <v>0</v>
      </c>
      <c r="F218">
        <f>IF(_xlfn.XLOOKUP($A218,Helligdage!D:D,Helligdage!D:D,"")="",IF(WEEKDAY($A218)=1,Overblik!E$4,IF(WEEKDAY($A218)=2,Overblik!E$5,IF(WEEKDAY($A218)=3,Overblik!E$6,IF(WEEKDAY($A218)=4,Overblik!E$7,IF(WEEKDAY($A218)=5,Overblik!E$8,0))))),0)</f>
        <v>0</v>
      </c>
    </row>
    <row r="219" spans="1:6" x14ac:dyDescent="0.3">
      <c r="A219" s="3">
        <f t="shared" si="7"/>
        <v>45507</v>
      </c>
      <c r="B219" s="12">
        <f t="shared" si="6"/>
        <v>8</v>
      </c>
      <c r="C219">
        <f>IF(_xlfn.XLOOKUP($A219,Helligdage!A:A,Helligdage!A:A,"")="",IF(WEEKDAY($A219)=1,Overblik!B$4,IF(WEEKDAY($A219)=2,Overblik!B$5,IF(WEEKDAY($A219)=3,Overblik!B$6,IF(WEEKDAY($A219)=4,Overblik!B$7,IF(WEEKDAY($A219)=5,Overblik!B$8,0))))),0)</f>
        <v>0</v>
      </c>
      <c r="D219">
        <f>IF(_xlfn.XLOOKUP($A219,Helligdage!B:B,Helligdage!B:B,"")="",IF(WEEKDAY($A219)=1,Overblik!C$4,IF(WEEKDAY($A219)=2,Overblik!C$5,IF(WEEKDAY($A219)=3,Overblik!C$6,IF(WEEKDAY($A219)=4,Overblik!C$7,IF(WEEKDAY($A219)=5,Overblik!C$8,0))))),0)</f>
        <v>0</v>
      </c>
      <c r="E219">
        <f>IF(_xlfn.XLOOKUP($A219,Helligdage!C:C,Helligdage!C:C,"")="",IF(WEEKDAY($A219)=1,Overblik!D$4,IF(WEEKDAY($A219)=2,Overblik!D$5,IF(WEEKDAY($A219)=3,Overblik!D$6,IF(WEEKDAY($A219)=4,Overblik!D$7,IF(WEEKDAY($A219)=5,Overblik!D$8,0))))),0)</f>
        <v>0</v>
      </c>
      <c r="F219">
        <f>IF(_xlfn.XLOOKUP($A219,Helligdage!D:D,Helligdage!D:D,"")="",IF(WEEKDAY($A219)=1,Overblik!E$4,IF(WEEKDAY($A219)=2,Overblik!E$5,IF(WEEKDAY($A219)=3,Overblik!E$6,IF(WEEKDAY($A219)=4,Overblik!E$7,IF(WEEKDAY($A219)=5,Overblik!E$8,0))))),0)</f>
        <v>0</v>
      </c>
    </row>
    <row r="220" spans="1:6" x14ac:dyDescent="0.3">
      <c r="A220" s="3">
        <f t="shared" si="7"/>
        <v>45508</v>
      </c>
      <c r="B220" s="12">
        <f t="shared" si="6"/>
        <v>8</v>
      </c>
      <c r="C220">
        <f>IF(_xlfn.XLOOKUP($A220,Helligdage!A:A,Helligdage!A:A,"")="",IF(WEEKDAY($A220)=1,Overblik!B$4,IF(WEEKDAY($A220)=2,Overblik!B$5,IF(WEEKDAY($A220)=3,Overblik!B$6,IF(WEEKDAY($A220)=4,Overblik!B$7,IF(WEEKDAY($A220)=5,Overblik!B$8,0))))),0)</f>
        <v>7.5</v>
      </c>
      <c r="D220">
        <f>IF(_xlfn.XLOOKUP($A220,Helligdage!B:B,Helligdage!B:B,"")="",IF(WEEKDAY($A220)=1,Overblik!C$4,IF(WEEKDAY($A220)=2,Overblik!C$5,IF(WEEKDAY($A220)=3,Overblik!C$6,IF(WEEKDAY($A220)=4,Overblik!C$7,IF(WEEKDAY($A220)=5,Overblik!C$8,0))))),0)</f>
        <v>6.25</v>
      </c>
      <c r="E220">
        <f>IF(_xlfn.XLOOKUP($A220,Helligdage!C:C,Helligdage!C:C,"")="",IF(WEEKDAY($A220)=1,Overblik!D$4,IF(WEEKDAY($A220)=2,Overblik!D$5,IF(WEEKDAY($A220)=3,Overblik!D$6,IF(WEEKDAY($A220)=4,Overblik!D$7,IF(WEEKDAY($A220)=5,Overblik!D$8,0))))),0)</f>
        <v>6</v>
      </c>
      <c r="F220">
        <f>IF(_xlfn.XLOOKUP($A220,Helligdage!D:D,Helligdage!D:D,"")="",IF(WEEKDAY($A220)=1,Overblik!E$4,IF(WEEKDAY($A220)=2,Overblik!E$5,IF(WEEKDAY($A220)=3,Overblik!E$6,IF(WEEKDAY($A220)=4,Overblik!E$7,IF(WEEKDAY($A220)=5,Overblik!E$8,0))))),0)</f>
        <v>7</v>
      </c>
    </row>
    <row r="221" spans="1:6" x14ac:dyDescent="0.3">
      <c r="A221" s="3">
        <f t="shared" si="7"/>
        <v>45509</v>
      </c>
      <c r="B221" s="12">
        <f t="shared" si="6"/>
        <v>8</v>
      </c>
      <c r="C221">
        <f>IF(_xlfn.XLOOKUP($A221,Helligdage!A:A,Helligdage!A:A,"")="",IF(WEEKDAY($A221)=1,Overblik!B$4,IF(WEEKDAY($A221)=2,Overblik!B$5,IF(WEEKDAY($A221)=3,Overblik!B$6,IF(WEEKDAY($A221)=4,Overblik!B$7,IF(WEEKDAY($A221)=5,Overblik!B$8,0))))),0)</f>
        <v>7.5</v>
      </c>
      <c r="D221">
        <f>IF(_xlfn.XLOOKUP($A221,Helligdage!B:B,Helligdage!B:B,"")="",IF(WEEKDAY($A221)=1,Overblik!C$4,IF(WEEKDAY($A221)=2,Overblik!C$5,IF(WEEKDAY($A221)=3,Overblik!C$6,IF(WEEKDAY($A221)=4,Overblik!C$7,IF(WEEKDAY($A221)=5,Overblik!C$8,0))))),0)</f>
        <v>6.25</v>
      </c>
      <c r="E221">
        <f>IF(_xlfn.XLOOKUP($A221,Helligdage!C:C,Helligdage!C:C,"")="",IF(WEEKDAY($A221)=1,Overblik!D$4,IF(WEEKDAY($A221)=2,Overblik!D$5,IF(WEEKDAY($A221)=3,Overblik!D$6,IF(WEEKDAY($A221)=4,Overblik!D$7,IF(WEEKDAY($A221)=5,Overblik!D$8,0))))),0)</f>
        <v>6</v>
      </c>
      <c r="F221">
        <f>IF(_xlfn.XLOOKUP($A221,Helligdage!D:D,Helligdage!D:D,"")="",IF(WEEKDAY($A221)=1,Overblik!E$4,IF(WEEKDAY($A221)=2,Overblik!E$5,IF(WEEKDAY($A221)=3,Overblik!E$6,IF(WEEKDAY($A221)=4,Overblik!E$7,IF(WEEKDAY($A221)=5,Overblik!E$8,0))))),0)</f>
        <v>7</v>
      </c>
    </row>
    <row r="222" spans="1:6" x14ac:dyDescent="0.3">
      <c r="A222" s="3">
        <f t="shared" si="7"/>
        <v>45510</v>
      </c>
      <c r="B222" s="12">
        <f t="shared" si="6"/>
        <v>8</v>
      </c>
      <c r="C222">
        <f>IF(_xlfn.XLOOKUP($A222,Helligdage!A:A,Helligdage!A:A,"")="",IF(WEEKDAY($A222)=1,Overblik!B$4,IF(WEEKDAY($A222)=2,Overblik!B$5,IF(WEEKDAY($A222)=3,Overblik!B$6,IF(WEEKDAY($A222)=4,Overblik!B$7,IF(WEEKDAY($A222)=5,Overblik!B$8,0))))),0)</f>
        <v>7.5</v>
      </c>
      <c r="D222">
        <f>IF(_xlfn.XLOOKUP($A222,Helligdage!B:B,Helligdage!B:B,"")="",IF(WEEKDAY($A222)=1,Overblik!C$4,IF(WEEKDAY($A222)=2,Overblik!C$5,IF(WEEKDAY($A222)=3,Overblik!C$6,IF(WEEKDAY($A222)=4,Overblik!C$7,IF(WEEKDAY($A222)=5,Overblik!C$8,0))))),0)</f>
        <v>6.25</v>
      </c>
      <c r="E222">
        <f>IF(_xlfn.XLOOKUP($A222,Helligdage!C:C,Helligdage!C:C,"")="",IF(WEEKDAY($A222)=1,Overblik!D$4,IF(WEEKDAY($A222)=2,Overblik!D$5,IF(WEEKDAY($A222)=3,Overblik!D$6,IF(WEEKDAY($A222)=4,Overblik!D$7,IF(WEEKDAY($A222)=5,Overblik!D$8,0))))),0)</f>
        <v>6</v>
      </c>
      <c r="F222">
        <f>IF(_xlfn.XLOOKUP($A222,Helligdage!D:D,Helligdage!D:D,"")="",IF(WEEKDAY($A222)=1,Overblik!E$4,IF(WEEKDAY($A222)=2,Overblik!E$5,IF(WEEKDAY($A222)=3,Overblik!E$6,IF(WEEKDAY($A222)=4,Overblik!E$7,IF(WEEKDAY($A222)=5,Overblik!E$8,0))))),0)</f>
        <v>7</v>
      </c>
    </row>
    <row r="223" spans="1:6" x14ac:dyDescent="0.3">
      <c r="A223" s="3">
        <f t="shared" si="7"/>
        <v>45511</v>
      </c>
      <c r="B223" s="12">
        <f t="shared" si="6"/>
        <v>8</v>
      </c>
      <c r="C223">
        <f>IF(_xlfn.XLOOKUP($A223,Helligdage!A:A,Helligdage!A:A,"")="",IF(WEEKDAY($A223)=1,Overblik!B$4,IF(WEEKDAY($A223)=2,Overblik!B$5,IF(WEEKDAY($A223)=3,Overblik!B$6,IF(WEEKDAY($A223)=4,Overblik!B$7,IF(WEEKDAY($A223)=5,Overblik!B$8,0))))),0)</f>
        <v>7.5</v>
      </c>
      <c r="D223">
        <f>IF(_xlfn.XLOOKUP($A223,Helligdage!B:B,Helligdage!B:B,"")="",IF(WEEKDAY($A223)=1,Overblik!C$4,IF(WEEKDAY($A223)=2,Overblik!C$5,IF(WEEKDAY($A223)=3,Overblik!C$6,IF(WEEKDAY($A223)=4,Overblik!C$7,IF(WEEKDAY($A223)=5,Overblik!C$8,0))))),0)</f>
        <v>6.25</v>
      </c>
      <c r="E223">
        <f>IF(_xlfn.XLOOKUP($A223,Helligdage!C:C,Helligdage!C:C,"")="",IF(WEEKDAY($A223)=1,Overblik!D$4,IF(WEEKDAY($A223)=2,Overblik!D$5,IF(WEEKDAY($A223)=3,Overblik!D$6,IF(WEEKDAY($A223)=4,Overblik!D$7,IF(WEEKDAY($A223)=5,Overblik!D$8,0))))),0)</f>
        <v>6</v>
      </c>
      <c r="F223">
        <f>IF(_xlfn.XLOOKUP($A223,Helligdage!D:D,Helligdage!D:D,"")="",IF(WEEKDAY($A223)=1,Overblik!E$4,IF(WEEKDAY($A223)=2,Overblik!E$5,IF(WEEKDAY($A223)=3,Overblik!E$6,IF(WEEKDAY($A223)=4,Overblik!E$7,IF(WEEKDAY($A223)=5,Overblik!E$8,0))))),0)</f>
        <v>7</v>
      </c>
    </row>
    <row r="224" spans="1:6" x14ac:dyDescent="0.3">
      <c r="A224" s="3">
        <f t="shared" si="7"/>
        <v>45512</v>
      </c>
      <c r="B224" s="12">
        <f t="shared" si="6"/>
        <v>8</v>
      </c>
      <c r="C224">
        <f>IF(_xlfn.XLOOKUP($A224,Helligdage!A:A,Helligdage!A:A,"")="",IF(WEEKDAY($A224)=1,Overblik!B$4,IF(WEEKDAY($A224)=2,Overblik!B$5,IF(WEEKDAY($A224)=3,Overblik!B$6,IF(WEEKDAY($A224)=4,Overblik!B$7,IF(WEEKDAY($A224)=5,Overblik!B$8,0))))),0)</f>
        <v>7</v>
      </c>
      <c r="D224">
        <f>IF(_xlfn.XLOOKUP($A224,Helligdage!B:B,Helligdage!B:B,"")="",IF(WEEKDAY($A224)=1,Overblik!C$4,IF(WEEKDAY($A224)=2,Overblik!C$5,IF(WEEKDAY($A224)=3,Overblik!C$6,IF(WEEKDAY($A224)=4,Overblik!C$7,IF(WEEKDAY($A224)=5,Overblik!C$8,0))))),0)</f>
        <v>0</v>
      </c>
      <c r="E224">
        <f>IF(_xlfn.XLOOKUP($A224,Helligdage!C:C,Helligdage!C:C,"")="",IF(WEEKDAY($A224)=1,Overblik!D$4,IF(WEEKDAY($A224)=2,Overblik!D$5,IF(WEEKDAY($A224)=3,Overblik!D$6,IF(WEEKDAY($A224)=4,Overblik!D$7,IF(WEEKDAY($A224)=5,Overblik!D$8,0))))),0)</f>
        <v>6</v>
      </c>
      <c r="F224">
        <f>IF(_xlfn.XLOOKUP($A224,Helligdage!D:D,Helligdage!D:D,"")="",IF(WEEKDAY($A224)=1,Overblik!E$4,IF(WEEKDAY($A224)=2,Overblik!E$5,IF(WEEKDAY($A224)=3,Overblik!E$6,IF(WEEKDAY($A224)=4,Overblik!E$7,IF(WEEKDAY($A224)=5,Overblik!E$8,0))))),0)</f>
        <v>6</v>
      </c>
    </row>
    <row r="225" spans="1:6" x14ac:dyDescent="0.3">
      <c r="A225" s="3">
        <f t="shared" si="7"/>
        <v>45513</v>
      </c>
      <c r="B225" s="12">
        <f t="shared" si="6"/>
        <v>8</v>
      </c>
      <c r="C225">
        <f>IF(_xlfn.XLOOKUP($A225,Helligdage!A:A,Helligdage!A:A,"")="",IF(WEEKDAY($A225)=1,Overblik!B$4,IF(WEEKDAY($A225)=2,Overblik!B$5,IF(WEEKDAY($A225)=3,Overblik!B$6,IF(WEEKDAY($A225)=4,Overblik!B$7,IF(WEEKDAY($A225)=5,Overblik!B$8,0))))),0)</f>
        <v>0</v>
      </c>
      <c r="D225">
        <f>IF(_xlfn.XLOOKUP($A225,Helligdage!B:B,Helligdage!B:B,"")="",IF(WEEKDAY($A225)=1,Overblik!C$4,IF(WEEKDAY($A225)=2,Overblik!C$5,IF(WEEKDAY($A225)=3,Overblik!C$6,IF(WEEKDAY($A225)=4,Overblik!C$7,IF(WEEKDAY($A225)=5,Overblik!C$8,0))))),0)</f>
        <v>0</v>
      </c>
      <c r="E225">
        <f>IF(_xlfn.XLOOKUP($A225,Helligdage!C:C,Helligdage!C:C,"")="",IF(WEEKDAY($A225)=1,Overblik!D$4,IF(WEEKDAY($A225)=2,Overblik!D$5,IF(WEEKDAY($A225)=3,Overblik!D$6,IF(WEEKDAY($A225)=4,Overblik!D$7,IF(WEEKDAY($A225)=5,Overblik!D$8,0))))),0)</f>
        <v>0</v>
      </c>
      <c r="F225">
        <f>IF(_xlfn.XLOOKUP($A225,Helligdage!D:D,Helligdage!D:D,"")="",IF(WEEKDAY($A225)=1,Overblik!E$4,IF(WEEKDAY($A225)=2,Overblik!E$5,IF(WEEKDAY($A225)=3,Overblik!E$6,IF(WEEKDAY($A225)=4,Overblik!E$7,IF(WEEKDAY($A225)=5,Overblik!E$8,0))))),0)</f>
        <v>0</v>
      </c>
    </row>
    <row r="226" spans="1:6" x14ac:dyDescent="0.3">
      <c r="A226" s="3">
        <f t="shared" si="7"/>
        <v>45514</v>
      </c>
      <c r="B226" s="12">
        <f t="shared" si="6"/>
        <v>8</v>
      </c>
      <c r="C226">
        <f>IF(_xlfn.XLOOKUP($A226,Helligdage!A:A,Helligdage!A:A,"")="",IF(WEEKDAY($A226)=1,Overblik!B$4,IF(WEEKDAY($A226)=2,Overblik!B$5,IF(WEEKDAY($A226)=3,Overblik!B$6,IF(WEEKDAY($A226)=4,Overblik!B$7,IF(WEEKDAY($A226)=5,Overblik!B$8,0))))),0)</f>
        <v>0</v>
      </c>
      <c r="D226">
        <f>IF(_xlfn.XLOOKUP($A226,Helligdage!B:B,Helligdage!B:B,"")="",IF(WEEKDAY($A226)=1,Overblik!C$4,IF(WEEKDAY($A226)=2,Overblik!C$5,IF(WEEKDAY($A226)=3,Overblik!C$6,IF(WEEKDAY($A226)=4,Overblik!C$7,IF(WEEKDAY($A226)=5,Overblik!C$8,0))))),0)</f>
        <v>0</v>
      </c>
      <c r="E226">
        <f>IF(_xlfn.XLOOKUP($A226,Helligdage!C:C,Helligdage!C:C,"")="",IF(WEEKDAY($A226)=1,Overblik!D$4,IF(WEEKDAY($A226)=2,Overblik!D$5,IF(WEEKDAY($A226)=3,Overblik!D$6,IF(WEEKDAY($A226)=4,Overblik!D$7,IF(WEEKDAY($A226)=5,Overblik!D$8,0))))),0)</f>
        <v>0</v>
      </c>
      <c r="F226">
        <f>IF(_xlfn.XLOOKUP($A226,Helligdage!D:D,Helligdage!D:D,"")="",IF(WEEKDAY($A226)=1,Overblik!E$4,IF(WEEKDAY($A226)=2,Overblik!E$5,IF(WEEKDAY($A226)=3,Overblik!E$6,IF(WEEKDAY($A226)=4,Overblik!E$7,IF(WEEKDAY($A226)=5,Overblik!E$8,0))))),0)</f>
        <v>0</v>
      </c>
    </row>
    <row r="227" spans="1:6" x14ac:dyDescent="0.3">
      <c r="A227" s="3">
        <f t="shared" si="7"/>
        <v>45515</v>
      </c>
      <c r="B227" s="12">
        <f t="shared" si="6"/>
        <v>8</v>
      </c>
      <c r="C227">
        <f>IF(_xlfn.XLOOKUP($A227,Helligdage!A:A,Helligdage!A:A,"")="",IF(WEEKDAY($A227)=1,Overblik!B$4,IF(WEEKDAY($A227)=2,Overblik!B$5,IF(WEEKDAY($A227)=3,Overblik!B$6,IF(WEEKDAY($A227)=4,Overblik!B$7,IF(WEEKDAY($A227)=5,Overblik!B$8,0))))),0)</f>
        <v>7.5</v>
      </c>
      <c r="D227">
        <f>IF(_xlfn.XLOOKUP($A227,Helligdage!B:B,Helligdage!B:B,"")="",IF(WEEKDAY($A227)=1,Overblik!C$4,IF(WEEKDAY($A227)=2,Overblik!C$5,IF(WEEKDAY($A227)=3,Overblik!C$6,IF(WEEKDAY($A227)=4,Overblik!C$7,IF(WEEKDAY($A227)=5,Overblik!C$8,0))))),0)</f>
        <v>6.25</v>
      </c>
      <c r="E227">
        <f>IF(_xlfn.XLOOKUP($A227,Helligdage!C:C,Helligdage!C:C,"")="",IF(WEEKDAY($A227)=1,Overblik!D$4,IF(WEEKDAY($A227)=2,Overblik!D$5,IF(WEEKDAY($A227)=3,Overblik!D$6,IF(WEEKDAY($A227)=4,Overblik!D$7,IF(WEEKDAY($A227)=5,Overblik!D$8,0))))),0)</f>
        <v>6</v>
      </c>
      <c r="F227">
        <f>IF(_xlfn.XLOOKUP($A227,Helligdage!D:D,Helligdage!D:D,"")="",IF(WEEKDAY($A227)=1,Overblik!E$4,IF(WEEKDAY($A227)=2,Overblik!E$5,IF(WEEKDAY($A227)=3,Overblik!E$6,IF(WEEKDAY($A227)=4,Overblik!E$7,IF(WEEKDAY($A227)=5,Overblik!E$8,0))))),0)</f>
        <v>7</v>
      </c>
    </row>
    <row r="228" spans="1:6" x14ac:dyDescent="0.3">
      <c r="A228" s="3">
        <f t="shared" si="7"/>
        <v>45516</v>
      </c>
      <c r="B228" s="12">
        <f t="shared" si="6"/>
        <v>8</v>
      </c>
      <c r="C228">
        <f>IF(_xlfn.XLOOKUP($A228,Helligdage!A:A,Helligdage!A:A,"")="",IF(WEEKDAY($A228)=1,Overblik!B$4,IF(WEEKDAY($A228)=2,Overblik!B$5,IF(WEEKDAY($A228)=3,Overblik!B$6,IF(WEEKDAY($A228)=4,Overblik!B$7,IF(WEEKDAY($A228)=5,Overblik!B$8,0))))),0)</f>
        <v>7.5</v>
      </c>
      <c r="D228">
        <f>IF(_xlfn.XLOOKUP($A228,Helligdage!B:B,Helligdage!B:B,"")="",IF(WEEKDAY($A228)=1,Overblik!C$4,IF(WEEKDAY($A228)=2,Overblik!C$5,IF(WEEKDAY($A228)=3,Overblik!C$6,IF(WEEKDAY($A228)=4,Overblik!C$7,IF(WEEKDAY($A228)=5,Overblik!C$8,0))))),0)</f>
        <v>6.25</v>
      </c>
      <c r="E228">
        <f>IF(_xlfn.XLOOKUP($A228,Helligdage!C:C,Helligdage!C:C,"")="",IF(WEEKDAY($A228)=1,Overblik!D$4,IF(WEEKDAY($A228)=2,Overblik!D$5,IF(WEEKDAY($A228)=3,Overblik!D$6,IF(WEEKDAY($A228)=4,Overblik!D$7,IF(WEEKDAY($A228)=5,Overblik!D$8,0))))),0)</f>
        <v>6</v>
      </c>
      <c r="F228">
        <f>IF(_xlfn.XLOOKUP($A228,Helligdage!D:D,Helligdage!D:D,"")="",IF(WEEKDAY($A228)=1,Overblik!E$4,IF(WEEKDAY($A228)=2,Overblik!E$5,IF(WEEKDAY($A228)=3,Overblik!E$6,IF(WEEKDAY($A228)=4,Overblik!E$7,IF(WEEKDAY($A228)=5,Overblik!E$8,0))))),0)</f>
        <v>7</v>
      </c>
    </row>
    <row r="229" spans="1:6" x14ac:dyDescent="0.3">
      <c r="A229" s="3">
        <f t="shared" si="7"/>
        <v>45517</v>
      </c>
      <c r="B229" s="12">
        <f t="shared" si="6"/>
        <v>8</v>
      </c>
      <c r="C229">
        <f>IF(_xlfn.XLOOKUP($A229,Helligdage!A:A,Helligdage!A:A,"")="",IF(WEEKDAY($A229)=1,Overblik!B$4,IF(WEEKDAY($A229)=2,Overblik!B$5,IF(WEEKDAY($A229)=3,Overblik!B$6,IF(WEEKDAY($A229)=4,Overblik!B$7,IF(WEEKDAY($A229)=5,Overblik!B$8,0))))),0)</f>
        <v>7.5</v>
      </c>
      <c r="D229">
        <f>IF(_xlfn.XLOOKUP($A229,Helligdage!B:B,Helligdage!B:B,"")="",IF(WEEKDAY($A229)=1,Overblik!C$4,IF(WEEKDAY($A229)=2,Overblik!C$5,IF(WEEKDAY($A229)=3,Overblik!C$6,IF(WEEKDAY($A229)=4,Overblik!C$7,IF(WEEKDAY($A229)=5,Overblik!C$8,0))))),0)</f>
        <v>6.25</v>
      </c>
      <c r="E229">
        <f>IF(_xlfn.XLOOKUP($A229,Helligdage!C:C,Helligdage!C:C,"")="",IF(WEEKDAY($A229)=1,Overblik!D$4,IF(WEEKDAY($A229)=2,Overblik!D$5,IF(WEEKDAY($A229)=3,Overblik!D$6,IF(WEEKDAY($A229)=4,Overblik!D$7,IF(WEEKDAY($A229)=5,Overblik!D$8,0))))),0)</f>
        <v>6</v>
      </c>
      <c r="F229">
        <f>IF(_xlfn.XLOOKUP($A229,Helligdage!D:D,Helligdage!D:D,"")="",IF(WEEKDAY($A229)=1,Overblik!E$4,IF(WEEKDAY($A229)=2,Overblik!E$5,IF(WEEKDAY($A229)=3,Overblik!E$6,IF(WEEKDAY($A229)=4,Overblik!E$7,IF(WEEKDAY($A229)=5,Overblik!E$8,0))))),0)</f>
        <v>7</v>
      </c>
    </row>
    <row r="230" spans="1:6" x14ac:dyDescent="0.3">
      <c r="A230" s="3">
        <f t="shared" si="7"/>
        <v>45518</v>
      </c>
      <c r="B230" s="12">
        <f t="shared" si="6"/>
        <v>8</v>
      </c>
      <c r="C230">
        <f>IF(_xlfn.XLOOKUP($A230,Helligdage!A:A,Helligdage!A:A,"")="",IF(WEEKDAY($A230)=1,Overblik!B$4,IF(WEEKDAY($A230)=2,Overblik!B$5,IF(WEEKDAY($A230)=3,Overblik!B$6,IF(WEEKDAY($A230)=4,Overblik!B$7,IF(WEEKDAY($A230)=5,Overblik!B$8,0))))),0)</f>
        <v>7.5</v>
      </c>
      <c r="D230">
        <f>IF(_xlfn.XLOOKUP($A230,Helligdage!B:B,Helligdage!B:B,"")="",IF(WEEKDAY($A230)=1,Overblik!C$4,IF(WEEKDAY($A230)=2,Overblik!C$5,IF(WEEKDAY($A230)=3,Overblik!C$6,IF(WEEKDAY($A230)=4,Overblik!C$7,IF(WEEKDAY($A230)=5,Overblik!C$8,0))))),0)</f>
        <v>6.25</v>
      </c>
      <c r="E230">
        <f>IF(_xlfn.XLOOKUP($A230,Helligdage!C:C,Helligdage!C:C,"")="",IF(WEEKDAY($A230)=1,Overblik!D$4,IF(WEEKDAY($A230)=2,Overblik!D$5,IF(WEEKDAY($A230)=3,Overblik!D$6,IF(WEEKDAY($A230)=4,Overblik!D$7,IF(WEEKDAY($A230)=5,Overblik!D$8,0))))),0)</f>
        <v>6</v>
      </c>
      <c r="F230">
        <f>IF(_xlfn.XLOOKUP($A230,Helligdage!D:D,Helligdage!D:D,"")="",IF(WEEKDAY($A230)=1,Overblik!E$4,IF(WEEKDAY($A230)=2,Overblik!E$5,IF(WEEKDAY($A230)=3,Overblik!E$6,IF(WEEKDAY($A230)=4,Overblik!E$7,IF(WEEKDAY($A230)=5,Overblik!E$8,0))))),0)</f>
        <v>7</v>
      </c>
    </row>
    <row r="231" spans="1:6" x14ac:dyDescent="0.3">
      <c r="A231" s="3">
        <f t="shared" si="7"/>
        <v>45519</v>
      </c>
      <c r="B231" s="12">
        <f t="shared" si="6"/>
        <v>8</v>
      </c>
      <c r="C231">
        <f>IF(_xlfn.XLOOKUP($A231,Helligdage!A:A,Helligdage!A:A,"")="",IF(WEEKDAY($A231)=1,Overblik!B$4,IF(WEEKDAY($A231)=2,Overblik!B$5,IF(WEEKDAY($A231)=3,Overblik!B$6,IF(WEEKDAY($A231)=4,Overblik!B$7,IF(WEEKDAY($A231)=5,Overblik!B$8,0))))),0)</f>
        <v>7</v>
      </c>
      <c r="D231">
        <f>IF(_xlfn.XLOOKUP($A231,Helligdage!B:B,Helligdage!B:B,"")="",IF(WEEKDAY($A231)=1,Overblik!C$4,IF(WEEKDAY($A231)=2,Overblik!C$5,IF(WEEKDAY($A231)=3,Overblik!C$6,IF(WEEKDAY($A231)=4,Overblik!C$7,IF(WEEKDAY($A231)=5,Overblik!C$8,0))))),0)</f>
        <v>0</v>
      </c>
      <c r="E231">
        <f>IF(_xlfn.XLOOKUP($A231,Helligdage!C:C,Helligdage!C:C,"")="",IF(WEEKDAY($A231)=1,Overblik!D$4,IF(WEEKDAY($A231)=2,Overblik!D$5,IF(WEEKDAY($A231)=3,Overblik!D$6,IF(WEEKDAY($A231)=4,Overblik!D$7,IF(WEEKDAY($A231)=5,Overblik!D$8,0))))),0)</f>
        <v>6</v>
      </c>
      <c r="F231">
        <f>IF(_xlfn.XLOOKUP($A231,Helligdage!D:D,Helligdage!D:D,"")="",IF(WEEKDAY($A231)=1,Overblik!E$4,IF(WEEKDAY($A231)=2,Overblik!E$5,IF(WEEKDAY($A231)=3,Overblik!E$6,IF(WEEKDAY($A231)=4,Overblik!E$7,IF(WEEKDAY($A231)=5,Overblik!E$8,0))))),0)</f>
        <v>6</v>
      </c>
    </row>
    <row r="232" spans="1:6" x14ac:dyDescent="0.3">
      <c r="A232" s="3">
        <f t="shared" si="7"/>
        <v>45520</v>
      </c>
      <c r="B232" s="12">
        <f t="shared" si="6"/>
        <v>8</v>
      </c>
      <c r="C232">
        <f>IF(_xlfn.XLOOKUP($A232,Helligdage!A:A,Helligdage!A:A,"")="",IF(WEEKDAY($A232)=1,Overblik!B$4,IF(WEEKDAY($A232)=2,Overblik!B$5,IF(WEEKDAY($A232)=3,Overblik!B$6,IF(WEEKDAY($A232)=4,Overblik!B$7,IF(WEEKDAY($A232)=5,Overblik!B$8,0))))),0)</f>
        <v>0</v>
      </c>
      <c r="D232">
        <f>IF(_xlfn.XLOOKUP($A232,Helligdage!B:B,Helligdage!B:B,"")="",IF(WEEKDAY($A232)=1,Overblik!C$4,IF(WEEKDAY($A232)=2,Overblik!C$5,IF(WEEKDAY($A232)=3,Overblik!C$6,IF(WEEKDAY($A232)=4,Overblik!C$7,IF(WEEKDAY($A232)=5,Overblik!C$8,0))))),0)</f>
        <v>0</v>
      </c>
      <c r="E232">
        <f>IF(_xlfn.XLOOKUP($A232,Helligdage!C:C,Helligdage!C:C,"")="",IF(WEEKDAY($A232)=1,Overblik!D$4,IF(WEEKDAY($A232)=2,Overblik!D$5,IF(WEEKDAY($A232)=3,Overblik!D$6,IF(WEEKDAY($A232)=4,Overblik!D$7,IF(WEEKDAY($A232)=5,Overblik!D$8,0))))),0)</f>
        <v>0</v>
      </c>
      <c r="F232">
        <f>IF(_xlfn.XLOOKUP($A232,Helligdage!D:D,Helligdage!D:D,"")="",IF(WEEKDAY($A232)=1,Overblik!E$4,IF(WEEKDAY($A232)=2,Overblik!E$5,IF(WEEKDAY($A232)=3,Overblik!E$6,IF(WEEKDAY($A232)=4,Overblik!E$7,IF(WEEKDAY($A232)=5,Overblik!E$8,0))))),0)</f>
        <v>0</v>
      </c>
    </row>
    <row r="233" spans="1:6" x14ac:dyDescent="0.3">
      <c r="A233" s="3">
        <f t="shared" si="7"/>
        <v>45521</v>
      </c>
      <c r="B233" s="12">
        <f t="shared" si="6"/>
        <v>8</v>
      </c>
      <c r="C233">
        <f>IF(_xlfn.XLOOKUP($A233,Helligdage!A:A,Helligdage!A:A,"")="",IF(WEEKDAY($A233)=1,Overblik!B$4,IF(WEEKDAY($A233)=2,Overblik!B$5,IF(WEEKDAY($A233)=3,Overblik!B$6,IF(WEEKDAY($A233)=4,Overblik!B$7,IF(WEEKDAY($A233)=5,Overblik!B$8,0))))),0)</f>
        <v>0</v>
      </c>
      <c r="D233">
        <f>IF(_xlfn.XLOOKUP($A233,Helligdage!B:B,Helligdage!B:B,"")="",IF(WEEKDAY($A233)=1,Overblik!C$4,IF(WEEKDAY($A233)=2,Overblik!C$5,IF(WEEKDAY($A233)=3,Overblik!C$6,IF(WEEKDAY($A233)=4,Overblik!C$7,IF(WEEKDAY($A233)=5,Overblik!C$8,0))))),0)</f>
        <v>0</v>
      </c>
      <c r="E233">
        <f>IF(_xlfn.XLOOKUP($A233,Helligdage!C:C,Helligdage!C:C,"")="",IF(WEEKDAY($A233)=1,Overblik!D$4,IF(WEEKDAY($A233)=2,Overblik!D$5,IF(WEEKDAY($A233)=3,Overblik!D$6,IF(WEEKDAY($A233)=4,Overblik!D$7,IF(WEEKDAY($A233)=5,Overblik!D$8,0))))),0)</f>
        <v>0</v>
      </c>
      <c r="F233">
        <f>IF(_xlfn.XLOOKUP($A233,Helligdage!D:D,Helligdage!D:D,"")="",IF(WEEKDAY($A233)=1,Overblik!E$4,IF(WEEKDAY($A233)=2,Overblik!E$5,IF(WEEKDAY($A233)=3,Overblik!E$6,IF(WEEKDAY($A233)=4,Overblik!E$7,IF(WEEKDAY($A233)=5,Overblik!E$8,0))))),0)</f>
        <v>0</v>
      </c>
    </row>
    <row r="234" spans="1:6" x14ac:dyDescent="0.3">
      <c r="A234" s="3">
        <f t="shared" si="7"/>
        <v>45522</v>
      </c>
      <c r="B234" s="12">
        <f t="shared" si="6"/>
        <v>8</v>
      </c>
      <c r="C234">
        <f>IF(_xlfn.XLOOKUP($A234,Helligdage!A:A,Helligdage!A:A,"")="",IF(WEEKDAY($A234)=1,Overblik!B$4,IF(WEEKDAY($A234)=2,Overblik!B$5,IF(WEEKDAY($A234)=3,Overblik!B$6,IF(WEEKDAY($A234)=4,Overblik!B$7,IF(WEEKDAY($A234)=5,Overblik!B$8,0))))),0)</f>
        <v>7.5</v>
      </c>
      <c r="D234">
        <f>IF(_xlfn.XLOOKUP($A234,Helligdage!B:B,Helligdage!B:B,"")="",IF(WEEKDAY($A234)=1,Overblik!C$4,IF(WEEKDAY($A234)=2,Overblik!C$5,IF(WEEKDAY($A234)=3,Overblik!C$6,IF(WEEKDAY($A234)=4,Overblik!C$7,IF(WEEKDAY($A234)=5,Overblik!C$8,0))))),0)</f>
        <v>6.25</v>
      </c>
      <c r="E234">
        <f>IF(_xlfn.XLOOKUP($A234,Helligdage!C:C,Helligdage!C:C,"")="",IF(WEEKDAY($A234)=1,Overblik!D$4,IF(WEEKDAY($A234)=2,Overblik!D$5,IF(WEEKDAY($A234)=3,Overblik!D$6,IF(WEEKDAY($A234)=4,Overblik!D$7,IF(WEEKDAY($A234)=5,Overblik!D$8,0))))),0)</f>
        <v>6</v>
      </c>
      <c r="F234">
        <f>IF(_xlfn.XLOOKUP($A234,Helligdage!D:D,Helligdage!D:D,"")="",IF(WEEKDAY($A234)=1,Overblik!E$4,IF(WEEKDAY($A234)=2,Overblik!E$5,IF(WEEKDAY($A234)=3,Overblik!E$6,IF(WEEKDAY($A234)=4,Overblik!E$7,IF(WEEKDAY($A234)=5,Overblik!E$8,0))))),0)</f>
        <v>7</v>
      </c>
    </row>
    <row r="235" spans="1:6" x14ac:dyDescent="0.3">
      <c r="A235" s="3">
        <f t="shared" si="7"/>
        <v>45523</v>
      </c>
      <c r="B235" s="12">
        <f t="shared" si="6"/>
        <v>8</v>
      </c>
      <c r="C235">
        <f>IF(_xlfn.XLOOKUP($A235,Helligdage!A:A,Helligdage!A:A,"")="",IF(WEEKDAY($A235)=1,Overblik!B$4,IF(WEEKDAY($A235)=2,Overblik!B$5,IF(WEEKDAY($A235)=3,Overblik!B$6,IF(WEEKDAY($A235)=4,Overblik!B$7,IF(WEEKDAY($A235)=5,Overblik!B$8,0))))),0)</f>
        <v>7.5</v>
      </c>
      <c r="D235">
        <f>IF(_xlfn.XLOOKUP($A235,Helligdage!B:B,Helligdage!B:B,"")="",IF(WEEKDAY($A235)=1,Overblik!C$4,IF(WEEKDAY($A235)=2,Overblik!C$5,IF(WEEKDAY($A235)=3,Overblik!C$6,IF(WEEKDAY($A235)=4,Overblik!C$7,IF(WEEKDAY($A235)=5,Overblik!C$8,0))))),0)</f>
        <v>6.25</v>
      </c>
      <c r="E235">
        <f>IF(_xlfn.XLOOKUP($A235,Helligdage!C:C,Helligdage!C:C,"")="",IF(WEEKDAY($A235)=1,Overblik!D$4,IF(WEEKDAY($A235)=2,Overblik!D$5,IF(WEEKDAY($A235)=3,Overblik!D$6,IF(WEEKDAY($A235)=4,Overblik!D$7,IF(WEEKDAY($A235)=5,Overblik!D$8,0))))),0)</f>
        <v>6</v>
      </c>
      <c r="F235">
        <f>IF(_xlfn.XLOOKUP($A235,Helligdage!D:D,Helligdage!D:D,"")="",IF(WEEKDAY($A235)=1,Overblik!E$4,IF(WEEKDAY($A235)=2,Overblik!E$5,IF(WEEKDAY($A235)=3,Overblik!E$6,IF(WEEKDAY($A235)=4,Overblik!E$7,IF(WEEKDAY($A235)=5,Overblik!E$8,0))))),0)</f>
        <v>7</v>
      </c>
    </row>
    <row r="236" spans="1:6" x14ac:dyDescent="0.3">
      <c r="A236" s="3">
        <f t="shared" si="7"/>
        <v>45524</v>
      </c>
      <c r="B236" s="12">
        <f t="shared" si="6"/>
        <v>8</v>
      </c>
      <c r="C236">
        <f>IF(_xlfn.XLOOKUP($A236,Helligdage!A:A,Helligdage!A:A,"")="",IF(WEEKDAY($A236)=1,Overblik!B$4,IF(WEEKDAY($A236)=2,Overblik!B$5,IF(WEEKDAY($A236)=3,Overblik!B$6,IF(WEEKDAY($A236)=4,Overblik!B$7,IF(WEEKDAY($A236)=5,Overblik!B$8,0))))),0)</f>
        <v>7.5</v>
      </c>
      <c r="D236">
        <f>IF(_xlfn.XLOOKUP($A236,Helligdage!B:B,Helligdage!B:B,"")="",IF(WEEKDAY($A236)=1,Overblik!C$4,IF(WEEKDAY($A236)=2,Overblik!C$5,IF(WEEKDAY($A236)=3,Overblik!C$6,IF(WEEKDAY($A236)=4,Overblik!C$7,IF(WEEKDAY($A236)=5,Overblik!C$8,0))))),0)</f>
        <v>6.25</v>
      </c>
      <c r="E236">
        <f>IF(_xlfn.XLOOKUP($A236,Helligdage!C:C,Helligdage!C:C,"")="",IF(WEEKDAY($A236)=1,Overblik!D$4,IF(WEEKDAY($A236)=2,Overblik!D$5,IF(WEEKDAY($A236)=3,Overblik!D$6,IF(WEEKDAY($A236)=4,Overblik!D$7,IF(WEEKDAY($A236)=5,Overblik!D$8,0))))),0)</f>
        <v>6</v>
      </c>
      <c r="F236">
        <f>IF(_xlfn.XLOOKUP($A236,Helligdage!D:D,Helligdage!D:D,"")="",IF(WEEKDAY($A236)=1,Overblik!E$4,IF(WEEKDAY($A236)=2,Overblik!E$5,IF(WEEKDAY($A236)=3,Overblik!E$6,IF(WEEKDAY($A236)=4,Overblik!E$7,IF(WEEKDAY($A236)=5,Overblik!E$8,0))))),0)</f>
        <v>7</v>
      </c>
    </row>
    <row r="237" spans="1:6" x14ac:dyDescent="0.3">
      <c r="A237" s="3">
        <f t="shared" si="7"/>
        <v>45525</v>
      </c>
      <c r="B237" s="12">
        <f t="shared" si="6"/>
        <v>8</v>
      </c>
      <c r="C237">
        <f>IF(_xlfn.XLOOKUP($A237,Helligdage!A:A,Helligdage!A:A,"")="",IF(WEEKDAY($A237)=1,Overblik!B$4,IF(WEEKDAY($A237)=2,Overblik!B$5,IF(WEEKDAY($A237)=3,Overblik!B$6,IF(WEEKDAY($A237)=4,Overblik!B$7,IF(WEEKDAY($A237)=5,Overblik!B$8,0))))),0)</f>
        <v>7.5</v>
      </c>
      <c r="D237">
        <f>IF(_xlfn.XLOOKUP($A237,Helligdage!B:B,Helligdage!B:B,"")="",IF(WEEKDAY($A237)=1,Overblik!C$4,IF(WEEKDAY($A237)=2,Overblik!C$5,IF(WEEKDAY($A237)=3,Overblik!C$6,IF(WEEKDAY($A237)=4,Overblik!C$7,IF(WEEKDAY($A237)=5,Overblik!C$8,0))))),0)</f>
        <v>6.25</v>
      </c>
      <c r="E237">
        <f>IF(_xlfn.XLOOKUP($A237,Helligdage!C:C,Helligdage!C:C,"")="",IF(WEEKDAY($A237)=1,Overblik!D$4,IF(WEEKDAY($A237)=2,Overblik!D$5,IF(WEEKDAY($A237)=3,Overblik!D$6,IF(WEEKDAY($A237)=4,Overblik!D$7,IF(WEEKDAY($A237)=5,Overblik!D$8,0))))),0)</f>
        <v>6</v>
      </c>
      <c r="F237">
        <f>IF(_xlfn.XLOOKUP($A237,Helligdage!D:D,Helligdage!D:D,"")="",IF(WEEKDAY($A237)=1,Overblik!E$4,IF(WEEKDAY($A237)=2,Overblik!E$5,IF(WEEKDAY($A237)=3,Overblik!E$6,IF(WEEKDAY($A237)=4,Overblik!E$7,IF(WEEKDAY($A237)=5,Overblik!E$8,0))))),0)</f>
        <v>7</v>
      </c>
    </row>
    <row r="238" spans="1:6" x14ac:dyDescent="0.3">
      <c r="A238" s="3">
        <f t="shared" si="7"/>
        <v>45526</v>
      </c>
      <c r="B238" s="12">
        <f t="shared" si="6"/>
        <v>8</v>
      </c>
      <c r="C238">
        <f>IF(_xlfn.XLOOKUP($A238,Helligdage!A:A,Helligdage!A:A,"")="",IF(WEEKDAY($A238)=1,Overblik!B$4,IF(WEEKDAY($A238)=2,Overblik!B$5,IF(WEEKDAY($A238)=3,Overblik!B$6,IF(WEEKDAY($A238)=4,Overblik!B$7,IF(WEEKDAY($A238)=5,Overblik!B$8,0))))),0)</f>
        <v>7</v>
      </c>
      <c r="D238">
        <f>IF(_xlfn.XLOOKUP($A238,Helligdage!B:B,Helligdage!B:B,"")="",IF(WEEKDAY($A238)=1,Overblik!C$4,IF(WEEKDAY($A238)=2,Overblik!C$5,IF(WEEKDAY($A238)=3,Overblik!C$6,IF(WEEKDAY($A238)=4,Overblik!C$7,IF(WEEKDAY($A238)=5,Overblik!C$8,0))))),0)</f>
        <v>0</v>
      </c>
      <c r="E238">
        <f>IF(_xlfn.XLOOKUP($A238,Helligdage!C:C,Helligdage!C:C,"")="",IF(WEEKDAY($A238)=1,Overblik!D$4,IF(WEEKDAY($A238)=2,Overblik!D$5,IF(WEEKDAY($A238)=3,Overblik!D$6,IF(WEEKDAY($A238)=4,Overblik!D$7,IF(WEEKDAY($A238)=5,Overblik!D$8,0))))),0)</f>
        <v>6</v>
      </c>
      <c r="F238">
        <f>IF(_xlfn.XLOOKUP($A238,Helligdage!D:D,Helligdage!D:D,"")="",IF(WEEKDAY($A238)=1,Overblik!E$4,IF(WEEKDAY($A238)=2,Overblik!E$5,IF(WEEKDAY($A238)=3,Overblik!E$6,IF(WEEKDAY($A238)=4,Overblik!E$7,IF(WEEKDAY($A238)=5,Overblik!E$8,0))))),0)</f>
        <v>6</v>
      </c>
    </row>
    <row r="239" spans="1:6" x14ac:dyDescent="0.3">
      <c r="A239" s="3">
        <f t="shared" si="7"/>
        <v>45527</v>
      </c>
      <c r="B239" s="12">
        <f t="shared" si="6"/>
        <v>8</v>
      </c>
      <c r="C239">
        <f>IF(_xlfn.XLOOKUP($A239,Helligdage!A:A,Helligdage!A:A,"")="",IF(WEEKDAY($A239)=1,Overblik!B$4,IF(WEEKDAY($A239)=2,Overblik!B$5,IF(WEEKDAY($A239)=3,Overblik!B$6,IF(WEEKDAY($A239)=4,Overblik!B$7,IF(WEEKDAY($A239)=5,Overblik!B$8,0))))),0)</f>
        <v>0</v>
      </c>
      <c r="D239">
        <f>IF(_xlfn.XLOOKUP($A239,Helligdage!B:B,Helligdage!B:B,"")="",IF(WEEKDAY($A239)=1,Overblik!C$4,IF(WEEKDAY($A239)=2,Overblik!C$5,IF(WEEKDAY($A239)=3,Overblik!C$6,IF(WEEKDAY($A239)=4,Overblik!C$7,IF(WEEKDAY($A239)=5,Overblik!C$8,0))))),0)</f>
        <v>0</v>
      </c>
      <c r="E239">
        <f>IF(_xlfn.XLOOKUP($A239,Helligdage!C:C,Helligdage!C:C,"")="",IF(WEEKDAY($A239)=1,Overblik!D$4,IF(WEEKDAY($A239)=2,Overblik!D$5,IF(WEEKDAY($A239)=3,Overblik!D$6,IF(WEEKDAY($A239)=4,Overblik!D$7,IF(WEEKDAY($A239)=5,Overblik!D$8,0))))),0)</f>
        <v>0</v>
      </c>
      <c r="F239">
        <f>IF(_xlfn.XLOOKUP($A239,Helligdage!D:D,Helligdage!D:D,"")="",IF(WEEKDAY($A239)=1,Overblik!E$4,IF(WEEKDAY($A239)=2,Overblik!E$5,IF(WEEKDAY($A239)=3,Overblik!E$6,IF(WEEKDAY($A239)=4,Overblik!E$7,IF(WEEKDAY($A239)=5,Overblik!E$8,0))))),0)</f>
        <v>0</v>
      </c>
    </row>
    <row r="240" spans="1:6" x14ac:dyDescent="0.3">
      <c r="A240" s="3">
        <f t="shared" si="7"/>
        <v>45528</v>
      </c>
      <c r="B240" s="12">
        <f t="shared" si="6"/>
        <v>8</v>
      </c>
      <c r="C240">
        <f>IF(_xlfn.XLOOKUP($A240,Helligdage!A:A,Helligdage!A:A,"")="",IF(WEEKDAY($A240)=1,Overblik!B$4,IF(WEEKDAY($A240)=2,Overblik!B$5,IF(WEEKDAY($A240)=3,Overblik!B$6,IF(WEEKDAY($A240)=4,Overblik!B$7,IF(WEEKDAY($A240)=5,Overblik!B$8,0))))),0)</f>
        <v>0</v>
      </c>
      <c r="D240">
        <f>IF(_xlfn.XLOOKUP($A240,Helligdage!B:B,Helligdage!B:B,"")="",IF(WEEKDAY($A240)=1,Overblik!C$4,IF(WEEKDAY($A240)=2,Overblik!C$5,IF(WEEKDAY($A240)=3,Overblik!C$6,IF(WEEKDAY($A240)=4,Overblik!C$7,IF(WEEKDAY($A240)=5,Overblik!C$8,0))))),0)</f>
        <v>0</v>
      </c>
      <c r="E240">
        <f>IF(_xlfn.XLOOKUP($A240,Helligdage!C:C,Helligdage!C:C,"")="",IF(WEEKDAY($A240)=1,Overblik!D$4,IF(WEEKDAY($A240)=2,Overblik!D$5,IF(WEEKDAY($A240)=3,Overblik!D$6,IF(WEEKDAY($A240)=4,Overblik!D$7,IF(WEEKDAY($A240)=5,Overblik!D$8,0))))),0)</f>
        <v>0</v>
      </c>
      <c r="F240">
        <f>IF(_xlfn.XLOOKUP($A240,Helligdage!D:D,Helligdage!D:D,"")="",IF(WEEKDAY($A240)=1,Overblik!E$4,IF(WEEKDAY($A240)=2,Overblik!E$5,IF(WEEKDAY($A240)=3,Overblik!E$6,IF(WEEKDAY($A240)=4,Overblik!E$7,IF(WEEKDAY($A240)=5,Overblik!E$8,0))))),0)</f>
        <v>0</v>
      </c>
    </row>
    <row r="241" spans="1:6" x14ac:dyDescent="0.3">
      <c r="A241" s="3">
        <f t="shared" si="7"/>
        <v>45529</v>
      </c>
      <c r="B241" s="12">
        <f t="shared" si="6"/>
        <v>8</v>
      </c>
      <c r="C241">
        <f>IF(_xlfn.XLOOKUP($A241,Helligdage!A:A,Helligdage!A:A,"")="",IF(WEEKDAY($A241)=1,Overblik!B$4,IF(WEEKDAY($A241)=2,Overblik!B$5,IF(WEEKDAY($A241)=3,Overblik!B$6,IF(WEEKDAY($A241)=4,Overblik!B$7,IF(WEEKDAY($A241)=5,Overblik!B$8,0))))),0)</f>
        <v>7.5</v>
      </c>
      <c r="D241">
        <f>IF(_xlfn.XLOOKUP($A241,Helligdage!B:B,Helligdage!B:B,"")="",IF(WEEKDAY($A241)=1,Overblik!C$4,IF(WEEKDAY($A241)=2,Overblik!C$5,IF(WEEKDAY($A241)=3,Overblik!C$6,IF(WEEKDAY($A241)=4,Overblik!C$7,IF(WEEKDAY($A241)=5,Overblik!C$8,0))))),0)</f>
        <v>6.25</v>
      </c>
      <c r="E241">
        <f>IF(_xlfn.XLOOKUP($A241,Helligdage!C:C,Helligdage!C:C,"")="",IF(WEEKDAY($A241)=1,Overblik!D$4,IF(WEEKDAY($A241)=2,Overblik!D$5,IF(WEEKDAY($A241)=3,Overblik!D$6,IF(WEEKDAY($A241)=4,Overblik!D$7,IF(WEEKDAY($A241)=5,Overblik!D$8,0))))),0)</f>
        <v>6</v>
      </c>
      <c r="F241">
        <f>IF(_xlfn.XLOOKUP($A241,Helligdage!D:D,Helligdage!D:D,"")="",IF(WEEKDAY($A241)=1,Overblik!E$4,IF(WEEKDAY($A241)=2,Overblik!E$5,IF(WEEKDAY($A241)=3,Overblik!E$6,IF(WEEKDAY($A241)=4,Overblik!E$7,IF(WEEKDAY($A241)=5,Overblik!E$8,0))))),0)</f>
        <v>7</v>
      </c>
    </row>
    <row r="242" spans="1:6" x14ac:dyDescent="0.3">
      <c r="A242" s="3">
        <f t="shared" si="7"/>
        <v>45530</v>
      </c>
      <c r="B242" s="12">
        <f t="shared" si="6"/>
        <v>8</v>
      </c>
      <c r="C242">
        <f>IF(_xlfn.XLOOKUP($A242,Helligdage!A:A,Helligdage!A:A,"")="",IF(WEEKDAY($A242)=1,Overblik!B$4,IF(WEEKDAY($A242)=2,Overblik!B$5,IF(WEEKDAY($A242)=3,Overblik!B$6,IF(WEEKDAY($A242)=4,Overblik!B$7,IF(WEEKDAY($A242)=5,Overblik!B$8,0))))),0)</f>
        <v>7.5</v>
      </c>
      <c r="D242">
        <f>IF(_xlfn.XLOOKUP($A242,Helligdage!B:B,Helligdage!B:B,"")="",IF(WEEKDAY($A242)=1,Overblik!C$4,IF(WEEKDAY($A242)=2,Overblik!C$5,IF(WEEKDAY($A242)=3,Overblik!C$6,IF(WEEKDAY($A242)=4,Overblik!C$7,IF(WEEKDAY($A242)=5,Overblik!C$8,0))))),0)</f>
        <v>6.25</v>
      </c>
      <c r="E242">
        <f>IF(_xlfn.XLOOKUP($A242,Helligdage!C:C,Helligdage!C:C,"")="",IF(WEEKDAY($A242)=1,Overblik!D$4,IF(WEEKDAY($A242)=2,Overblik!D$5,IF(WEEKDAY($A242)=3,Overblik!D$6,IF(WEEKDAY($A242)=4,Overblik!D$7,IF(WEEKDAY($A242)=5,Overblik!D$8,0))))),0)</f>
        <v>6</v>
      </c>
      <c r="F242">
        <f>IF(_xlfn.XLOOKUP($A242,Helligdage!D:D,Helligdage!D:D,"")="",IF(WEEKDAY($A242)=1,Overblik!E$4,IF(WEEKDAY($A242)=2,Overblik!E$5,IF(WEEKDAY($A242)=3,Overblik!E$6,IF(WEEKDAY($A242)=4,Overblik!E$7,IF(WEEKDAY($A242)=5,Overblik!E$8,0))))),0)</f>
        <v>7</v>
      </c>
    </row>
    <row r="243" spans="1:6" x14ac:dyDescent="0.3">
      <c r="A243" s="3">
        <f t="shared" si="7"/>
        <v>45531</v>
      </c>
      <c r="B243" s="12">
        <f t="shared" si="6"/>
        <v>8</v>
      </c>
      <c r="C243">
        <f>IF(_xlfn.XLOOKUP($A243,Helligdage!A:A,Helligdage!A:A,"")="",IF(WEEKDAY($A243)=1,Overblik!B$4,IF(WEEKDAY($A243)=2,Overblik!B$5,IF(WEEKDAY($A243)=3,Overblik!B$6,IF(WEEKDAY($A243)=4,Overblik!B$7,IF(WEEKDAY($A243)=5,Overblik!B$8,0))))),0)</f>
        <v>7.5</v>
      </c>
      <c r="D243">
        <f>IF(_xlfn.XLOOKUP($A243,Helligdage!B:B,Helligdage!B:B,"")="",IF(WEEKDAY($A243)=1,Overblik!C$4,IF(WEEKDAY($A243)=2,Overblik!C$5,IF(WEEKDAY($A243)=3,Overblik!C$6,IF(WEEKDAY($A243)=4,Overblik!C$7,IF(WEEKDAY($A243)=5,Overblik!C$8,0))))),0)</f>
        <v>6.25</v>
      </c>
      <c r="E243">
        <f>IF(_xlfn.XLOOKUP($A243,Helligdage!C:C,Helligdage!C:C,"")="",IF(WEEKDAY($A243)=1,Overblik!D$4,IF(WEEKDAY($A243)=2,Overblik!D$5,IF(WEEKDAY($A243)=3,Overblik!D$6,IF(WEEKDAY($A243)=4,Overblik!D$7,IF(WEEKDAY($A243)=5,Overblik!D$8,0))))),0)</f>
        <v>6</v>
      </c>
      <c r="F243">
        <f>IF(_xlfn.XLOOKUP($A243,Helligdage!D:D,Helligdage!D:D,"")="",IF(WEEKDAY($A243)=1,Overblik!E$4,IF(WEEKDAY($A243)=2,Overblik!E$5,IF(WEEKDAY($A243)=3,Overblik!E$6,IF(WEEKDAY($A243)=4,Overblik!E$7,IF(WEEKDAY($A243)=5,Overblik!E$8,0))))),0)</f>
        <v>7</v>
      </c>
    </row>
    <row r="244" spans="1:6" x14ac:dyDescent="0.3">
      <c r="A244" s="3">
        <f t="shared" si="7"/>
        <v>45532</v>
      </c>
      <c r="B244" s="12">
        <f t="shared" si="6"/>
        <v>8</v>
      </c>
      <c r="C244">
        <f>IF(_xlfn.XLOOKUP($A244,Helligdage!A:A,Helligdage!A:A,"")="",IF(WEEKDAY($A244)=1,Overblik!B$4,IF(WEEKDAY($A244)=2,Overblik!B$5,IF(WEEKDAY($A244)=3,Overblik!B$6,IF(WEEKDAY($A244)=4,Overblik!B$7,IF(WEEKDAY($A244)=5,Overblik!B$8,0))))),0)</f>
        <v>7.5</v>
      </c>
      <c r="D244">
        <f>IF(_xlfn.XLOOKUP($A244,Helligdage!B:B,Helligdage!B:B,"")="",IF(WEEKDAY($A244)=1,Overblik!C$4,IF(WEEKDAY($A244)=2,Overblik!C$5,IF(WEEKDAY($A244)=3,Overblik!C$6,IF(WEEKDAY($A244)=4,Overblik!C$7,IF(WEEKDAY($A244)=5,Overblik!C$8,0))))),0)</f>
        <v>6.25</v>
      </c>
      <c r="E244">
        <f>IF(_xlfn.XLOOKUP($A244,Helligdage!C:C,Helligdage!C:C,"")="",IF(WEEKDAY($A244)=1,Overblik!D$4,IF(WEEKDAY($A244)=2,Overblik!D$5,IF(WEEKDAY($A244)=3,Overblik!D$6,IF(WEEKDAY($A244)=4,Overblik!D$7,IF(WEEKDAY($A244)=5,Overblik!D$8,0))))),0)</f>
        <v>6</v>
      </c>
      <c r="F244">
        <f>IF(_xlfn.XLOOKUP($A244,Helligdage!D:D,Helligdage!D:D,"")="",IF(WEEKDAY($A244)=1,Overblik!E$4,IF(WEEKDAY($A244)=2,Overblik!E$5,IF(WEEKDAY($A244)=3,Overblik!E$6,IF(WEEKDAY($A244)=4,Overblik!E$7,IF(WEEKDAY($A244)=5,Overblik!E$8,0))))),0)</f>
        <v>7</v>
      </c>
    </row>
    <row r="245" spans="1:6" x14ac:dyDescent="0.3">
      <c r="A245" s="3">
        <f t="shared" si="7"/>
        <v>45533</v>
      </c>
      <c r="B245" s="12">
        <f t="shared" si="6"/>
        <v>8</v>
      </c>
      <c r="C245">
        <f>IF(_xlfn.XLOOKUP($A245,Helligdage!A:A,Helligdage!A:A,"")="",IF(WEEKDAY($A245)=1,Overblik!B$4,IF(WEEKDAY($A245)=2,Overblik!B$5,IF(WEEKDAY($A245)=3,Overblik!B$6,IF(WEEKDAY($A245)=4,Overblik!B$7,IF(WEEKDAY($A245)=5,Overblik!B$8,0))))),0)</f>
        <v>7</v>
      </c>
      <c r="D245">
        <f>IF(_xlfn.XLOOKUP($A245,Helligdage!B:B,Helligdage!B:B,"")="",IF(WEEKDAY($A245)=1,Overblik!C$4,IF(WEEKDAY($A245)=2,Overblik!C$5,IF(WEEKDAY($A245)=3,Overblik!C$6,IF(WEEKDAY($A245)=4,Overblik!C$7,IF(WEEKDAY($A245)=5,Overblik!C$8,0))))),0)</f>
        <v>0</v>
      </c>
      <c r="E245">
        <f>IF(_xlfn.XLOOKUP($A245,Helligdage!C:C,Helligdage!C:C,"")="",IF(WEEKDAY($A245)=1,Overblik!D$4,IF(WEEKDAY($A245)=2,Overblik!D$5,IF(WEEKDAY($A245)=3,Overblik!D$6,IF(WEEKDAY($A245)=4,Overblik!D$7,IF(WEEKDAY($A245)=5,Overblik!D$8,0))))),0)</f>
        <v>6</v>
      </c>
      <c r="F245">
        <f>IF(_xlfn.XLOOKUP($A245,Helligdage!D:D,Helligdage!D:D,"")="",IF(WEEKDAY($A245)=1,Overblik!E$4,IF(WEEKDAY($A245)=2,Overblik!E$5,IF(WEEKDAY($A245)=3,Overblik!E$6,IF(WEEKDAY($A245)=4,Overblik!E$7,IF(WEEKDAY($A245)=5,Overblik!E$8,0))))),0)</f>
        <v>6</v>
      </c>
    </row>
    <row r="246" spans="1:6" x14ac:dyDescent="0.3">
      <c r="A246" s="3">
        <f t="shared" si="7"/>
        <v>45534</v>
      </c>
      <c r="B246" s="12">
        <f t="shared" si="6"/>
        <v>8</v>
      </c>
      <c r="C246">
        <f>IF(_xlfn.XLOOKUP($A246,Helligdage!A:A,Helligdage!A:A,"")="",IF(WEEKDAY($A246)=1,Overblik!B$4,IF(WEEKDAY($A246)=2,Overblik!B$5,IF(WEEKDAY($A246)=3,Overblik!B$6,IF(WEEKDAY($A246)=4,Overblik!B$7,IF(WEEKDAY($A246)=5,Overblik!B$8,0))))),0)</f>
        <v>0</v>
      </c>
      <c r="D246">
        <f>IF(_xlfn.XLOOKUP($A246,Helligdage!B:B,Helligdage!B:B,"")="",IF(WEEKDAY($A246)=1,Overblik!C$4,IF(WEEKDAY($A246)=2,Overblik!C$5,IF(WEEKDAY($A246)=3,Overblik!C$6,IF(WEEKDAY($A246)=4,Overblik!C$7,IF(WEEKDAY($A246)=5,Overblik!C$8,0))))),0)</f>
        <v>0</v>
      </c>
      <c r="E246">
        <f>IF(_xlfn.XLOOKUP($A246,Helligdage!C:C,Helligdage!C:C,"")="",IF(WEEKDAY($A246)=1,Overblik!D$4,IF(WEEKDAY($A246)=2,Overblik!D$5,IF(WEEKDAY($A246)=3,Overblik!D$6,IF(WEEKDAY($A246)=4,Overblik!D$7,IF(WEEKDAY($A246)=5,Overblik!D$8,0))))),0)</f>
        <v>0</v>
      </c>
      <c r="F246">
        <f>IF(_xlfn.XLOOKUP($A246,Helligdage!D:D,Helligdage!D:D,"")="",IF(WEEKDAY($A246)=1,Overblik!E$4,IF(WEEKDAY($A246)=2,Overblik!E$5,IF(WEEKDAY($A246)=3,Overblik!E$6,IF(WEEKDAY($A246)=4,Overblik!E$7,IF(WEEKDAY($A246)=5,Overblik!E$8,0))))),0)</f>
        <v>0</v>
      </c>
    </row>
    <row r="247" spans="1:6" x14ac:dyDescent="0.3">
      <c r="A247" s="3">
        <f t="shared" si="7"/>
        <v>45535</v>
      </c>
      <c r="B247" s="12">
        <f t="shared" si="6"/>
        <v>8</v>
      </c>
      <c r="C247">
        <f>IF(_xlfn.XLOOKUP($A247,Helligdage!A:A,Helligdage!A:A,"")="",IF(WEEKDAY($A247)=1,Overblik!B$4,IF(WEEKDAY($A247)=2,Overblik!B$5,IF(WEEKDAY($A247)=3,Overblik!B$6,IF(WEEKDAY($A247)=4,Overblik!B$7,IF(WEEKDAY($A247)=5,Overblik!B$8,0))))),0)</f>
        <v>0</v>
      </c>
      <c r="D247">
        <f>IF(_xlfn.XLOOKUP($A247,Helligdage!B:B,Helligdage!B:B,"")="",IF(WEEKDAY($A247)=1,Overblik!C$4,IF(WEEKDAY($A247)=2,Overblik!C$5,IF(WEEKDAY($A247)=3,Overblik!C$6,IF(WEEKDAY($A247)=4,Overblik!C$7,IF(WEEKDAY($A247)=5,Overblik!C$8,0))))),0)</f>
        <v>0</v>
      </c>
      <c r="E247">
        <f>IF(_xlfn.XLOOKUP($A247,Helligdage!C:C,Helligdage!C:C,"")="",IF(WEEKDAY($A247)=1,Overblik!D$4,IF(WEEKDAY($A247)=2,Overblik!D$5,IF(WEEKDAY($A247)=3,Overblik!D$6,IF(WEEKDAY($A247)=4,Overblik!D$7,IF(WEEKDAY($A247)=5,Overblik!D$8,0))))),0)</f>
        <v>0</v>
      </c>
      <c r="F247">
        <f>IF(_xlfn.XLOOKUP($A247,Helligdage!D:D,Helligdage!D:D,"")="",IF(WEEKDAY($A247)=1,Overblik!E$4,IF(WEEKDAY($A247)=2,Overblik!E$5,IF(WEEKDAY($A247)=3,Overblik!E$6,IF(WEEKDAY($A247)=4,Overblik!E$7,IF(WEEKDAY($A247)=5,Overblik!E$8,0))))),0)</f>
        <v>0</v>
      </c>
    </row>
    <row r="248" spans="1:6" x14ac:dyDescent="0.3">
      <c r="A248" s="3">
        <f t="shared" si="7"/>
        <v>45536</v>
      </c>
      <c r="B248" s="12">
        <f t="shared" si="6"/>
        <v>9</v>
      </c>
      <c r="C248">
        <f>IF(_xlfn.XLOOKUP($A248,Helligdage!A:A,Helligdage!A:A,"")="",IF(WEEKDAY($A248)=1,Overblik!B$4,IF(WEEKDAY($A248)=2,Overblik!B$5,IF(WEEKDAY($A248)=3,Overblik!B$6,IF(WEEKDAY($A248)=4,Overblik!B$7,IF(WEEKDAY($A248)=5,Overblik!B$8,0))))),0)</f>
        <v>7.5</v>
      </c>
      <c r="D248">
        <f>IF(_xlfn.XLOOKUP($A248,Helligdage!B:B,Helligdage!B:B,"")="",IF(WEEKDAY($A248)=1,Overblik!C$4,IF(WEEKDAY($A248)=2,Overblik!C$5,IF(WEEKDAY($A248)=3,Overblik!C$6,IF(WEEKDAY($A248)=4,Overblik!C$7,IF(WEEKDAY($A248)=5,Overblik!C$8,0))))),0)</f>
        <v>6.25</v>
      </c>
      <c r="E248">
        <f>IF(_xlfn.XLOOKUP($A248,Helligdage!C:C,Helligdage!C:C,"")="",IF(WEEKDAY($A248)=1,Overblik!D$4,IF(WEEKDAY($A248)=2,Overblik!D$5,IF(WEEKDAY($A248)=3,Overblik!D$6,IF(WEEKDAY($A248)=4,Overblik!D$7,IF(WEEKDAY($A248)=5,Overblik!D$8,0))))),0)</f>
        <v>6</v>
      </c>
      <c r="F248">
        <f>IF(_xlfn.XLOOKUP($A248,Helligdage!D:D,Helligdage!D:D,"")="",IF(WEEKDAY($A248)=1,Overblik!E$4,IF(WEEKDAY($A248)=2,Overblik!E$5,IF(WEEKDAY($A248)=3,Overblik!E$6,IF(WEEKDAY($A248)=4,Overblik!E$7,IF(WEEKDAY($A248)=5,Overblik!E$8,0))))),0)</f>
        <v>7</v>
      </c>
    </row>
    <row r="249" spans="1:6" x14ac:dyDescent="0.3">
      <c r="A249" s="3">
        <f t="shared" si="7"/>
        <v>45537</v>
      </c>
      <c r="B249" s="12">
        <f t="shared" si="6"/>
        <v>9</v>
      </c>
      <c r="C249">
        <f>IF(_xlfn.XLOOKUP($A249,Helligdage!A:A,Helligdage!A:A,"")="",IF(WEEKDAY($A249)=1,Overblik!B$4,IF(WEEKDAY($A249)=2,Overblik!B$5,IF(WEEKDAY($A249)=3,Overblik!B$6,IF(WEEKDAY($A249)=4,Overblik!B$7,IF(WEEKDAY($A249)=5,Overblik!B$8,0))))),0)</f>
        <v>7.5</v>
      </c>
      <c r="D249">
        <f>IF(_xlfn.XLOOKUP($A249,Helligdage!B:B,Helligdage!B:B,"")="",IF(WEEKDAY($A249)=1,Overblik!C$4,IF(WEEKDAY($A249)=2,Overblik!C$5,IF(WEEKDAY($A249)=3,Overblik!C$6,IF(WEEKDAY($A249)=4,Overblik!C$7,IF(WEEKDAY($A249)=5,Overblik!C$8,0))))),0)</f>
        <v>6.25</v>
      </c>
      <c r="E249">
        <f>IF(_xlfn.XLOOKUP($A249,Helligdage!C:C,Helligdage!C:C,"")="",IF(WEEKDAY($A249)=1,Overblik!D$4,IF(WEEKDAY($A249)=2,Overblik!D$5,IF(WEEKDAY($A249)=3,Overblik!D$6,IF(WEEKDAY($A249)=4,Overblik!D$7,IF(WEEKDAY($A249)=5,Overblik!D$8,0))))),0)</f>
        <v>6</v>
      </c>
      <c r="F249">
        <f>IF(_xlfn.XLOOKUP($A249,Helligdage!D:D,Helligdage!D:D,"")="",IF(WEEKDAY($A249)=1,Overblik!E$4,IF(WEEKDAY($A249)=2,Overblik!E$5,IF(WEEKDAY($A249)=3,Overblik!E$6,IF(WEEKDAY($A249)=4,Overblik!E$7,IF(WEEKDAY($A249)=5,Overblik!E$8,0))))),0)</f>
        <v>7</v>
      </c>
    </row>
    <row r="250" spans="1:6" x14ac:dyDescent="0.3">
      <c r="A250" s="3">
        <f t="shared" si="7"/>
        <v>45538</v>
      </c>
      <c r="B250" s="12">
        <f t="shared" si="6"/>
        <v>9</v>
      </c>
      <c r="C250">
        <f>IF(_xlfn.XLOOKUP($A250,Helligdage!A:A,Helligdage!A:A,"")="",IF(WEEKDAY($A250)=1,Overblik!B$4,IF(WEEKDAY($A250)=2,Overblik!B$5,IF(WEEKDAY($A250)=3,Overblik!B$6,IF(WEEKDAY($A250)=4,Overblik!B$7,IF(WEEKDAY($A250)=5,Overblik!B$8,0))))),0)</f>
        <v>7.5</v>
      </c>
      <c r="D250">
        <f>IF(_xlfn.XLOOKUP($A250,Helligdage!B:B,Helligdage!B:B,"")="",IF(WEEKDAY($A250)=1,Overblik!C$4,IF(WEEKDAY($A250)=2,Overblik!C$5,IF(WEEKDAY($A250)=3,Overblik!C$6,IF(WEEKDAY($A250)=4,Overblik!C$7,IF(WEEKDAY($A250)=5,Overblik!C$8,0))))),0)</f>
        <v>6.25</v>
      </c>
      <c r="E250">
        <f>IF(_xlfn.XLOOKUP($A250,Helligdage!C:C,Helligdage!C:C,"")="",IF(WEEKDAY($A250)=1,Overblik!D$4,IF(WEEKDAY($A250)=2,Overblik!D$5,IF(WEEKDAY($A250)=3,Overblik!D$6,IF(WEEKDAY($A250)=4,Overblik!D$7,IF(WEEKDAY($A250)=5,Overblik!D$8,0))))),0)</f>
        <v>6</v>
      </c>
      <c r="F250">
        <f>IF(_xlfn.XLOOKUP($A250,Helligdage!D:D,Helligdage!D:D,"")="",IF(WEEKDAY($A250)=1,Overblik!E$4,IF(WEEKDAY($A250)=2,Overblik!E$5,IF(WEEKDAY($A250)=3,Overblik!E$6,IF(WEEKDAY($A250)=4,Overblik!E$7,IF(WEEKDAY($A250)=5,Overblik!E$8,0))))),0)</f>
        <v>7</v>
      </c>
    </row>
    <row r="251" spans="1:6" x14ac:dyDescent="0.3">
      <c r="A251" s="3">
        <f t="shared" si="7"/>
        <v>45539</v>
      </c>
      <c r="B251" s="12">
        <f t="shared" si="6"/>
        <v>9</v>
      </c>
      <c r="C251">
        <f>IF(_xlfn.XLOOKUP($A251,Helligdage!A:A,Helligdage!A:A,"")="",IF(WEEKDAY($A251)=1,Overblik!B$4,IF(WEEKDAY($A251)=2,Overblik!B$5,IF(WEEKDAY($A251)=3,Overblik!B$6,IF(WEEKDAY($A251)=4,Overblik!B$7,IF(WEEKDAY($A251)=5,Overblik!B$8,0))))),0)</f>
        <v>7.5</v>
      </c>
      <c r="D251">
        <f>IF(_xlfn.XLOOKUP($A251,Helligdage!B:B,Helligdage!B:B,"")="",IF(WEEKDAY($A251)=1,Overblik!C$4,IF(WEEKDAY($A251)=2,Overblik!C$5,IF(WEEKDAY($A251)=3,Overblik!C$6,IF(WEEKDAY($A251)=4,Overblik!C$7,IF(WEEKDAY($A251)=5,Overblik!C$8,0))))),0)</f>
        <v>6.25</v>
      </c>
      <c r="E251">
        <f>IF(_xlfn.XLOOKUP($A251,Helligdage!C:C,Helligdage!C:C,"")="",IF(WEEKDAY($A251)=1,Overblik!D$4,IF(WEEKDAY($A251)=2,Overblik!D$5,IF(WEEKDAY($A251)=3,Overblik!D$6,IF(WEEKDAY($A251)=4,Overblik!D$7,IF(WEEKDAY($A251)=5,Overblik!D$8,0))))),0)</f>
        <v>6</v>
      </c>
      <c r="F251">
        <f>IF(_xlfn.XLOOKUP($A251,Helligdage!D:D,Helligdage!D:D,"")="",IF(WEEKDAY($A251)=1,Overblik!E$4,IF(WEEKDAY($A251)=2,Overblik!E$5,IF(WEEKDAY($A251)=3,Overblik!E$6,IF(WEEKDAY($A251)=4,Overblik!E$7,IF(WEEKDAY($A251)=5,Overblik!E$8,0))))),0)</f>
        <v>7</v>
      </c>
    </row>
    <row r="252" spans="1:6" x14ac:dyDescent="0.3">
      <c r="A252" s="3">
        <f t="shared" si="7"/>
        <v>45540</v>
      </c>
      <c r="B252" s="12">
        <f t="shared" si="6"/>
        <v>9</v>
      </c>
      <c r="C252">
        <f>IF(_xlfn.XLOOKUP($A252,Helligdage!A:A,Helligdage!A:A,"")="",IF(WEEKDAY($A252)=1,Overblik!B$4,IF(WEEKDAY($A252)=2,Overblik!B$5,IF(WEEKDAY($A252)=3,Overblik!B$6,IF(WEEKDAY($A252)=4,Overblik!B$7,IF(WEEKDAY($A252)=5,Overblik!B$8,0))))),0)</f>
        <v>7</v>
      </c>
      <c r="D252">
        <f>IF(_xlfn.XLOOKUP($A252,Helligdage!B:B,Helligdage!B:B,"")="",IF(WEEKDAY($A252)=1,Overblik!C$4,IF(WEEKDAY($A252)=2,Overblik!C$5,IF(WEEKDAY($A252)=3,Overblik!C$6,IF(WEEKDAY($A252)=4,Overblik!C$7,IF(WEEKDAY($A252)=5,Overblik!C$8,0))))),0)</f>
        <v>0</v>
      </c>
      <c r="E252">
        <f>IF(_xlfn.XLOOKUP($A252,Helligdage!C:C,Helligdage!C:C,"")="",IF(WEEKDAY($A252)=1,Overblik!D$4,IF(WEEKDAY($A252)=2,Overblik!D$5,IF(WEEKDAY($A252)=3,Overblik!D$6,IF(WEEKDAY($A252)=4,Overblik!D$7,IF(WEEKDAY($A252)=5,Overblik!D$8,0))))),0)</f>
        <v>6</v>
      </c>
      <c r="F252">
        <f>IF(_xlfn.XLOOKUP($A252,Helligdage!D:D,Helligdage!D:D,"")="",IF(WEEKDAY($A252)=1,Overblik!E$4,IF(WEEKDAY($A252)=2,Overblik!E$5,IF(WEEKDAY($A252)=3,Overblik!E$6,IF(WEEKDAY($A252)=4,Overblik!E$7,IF(WEEKDAY($A252)=5,Overblik!E$8,0))))),0)</f>
        <v>6</v>
      </c>
    </row>
    <row r="253" spans="1:6" x14ac:dyDescent="0.3">
      <c r="A253" s="3">
        <f t="shared" si="7"/>
        <v>45541</v>
      </c>
      <c r="B253" s="12">
        <f t="shared" si="6"/>
        <v>9</v>
      </c>
      <c r="C253">
        <f>IF(_xlfn.XLOOKUP($A253,Helligdage!A:A,Helligdage!A:A,"")="",IF(WEEKDAY($A253)=1,Overblik!B$4,IF(WEEKDAY($A253)=2,Overblik!B$5,IF(WEEKDAY($A253)=3,Overblik!B$6,IF(WEEKDAY($A253)=4,Overblik!B$7,IF(WEEKDAY($A253)=5,Overblik!B$8,0))))),0)</f>
        <v>0</v>
      </c>
      <c r="D253">
        <f>IF(_xlfn.XLOOKUP($A253,Helligdage!B:B,Helligdage!B:B,"")="",IF(WEEKDAY($A253)=1,Overblik!C$4,IF(WEEKDAY($A253)=2,Overblik!C$5,IF(WEEKDAY($A253)=3,Overblik!C$6,IF(WEEKDAY($A253)=4,Overblik!C$7,IF(WEEKDAY($A253)=5,Overblik!C$8,0))))),0)</f>
        <v>0</v>
      </c>
      <c r="E253">
        <f>IF(_xlfn.XLOOKUP($A253,Helligdage!C:C,Helligdage!C:C,"")="",IF(WEEKDAY($A253)=1,Overblik!D$4,IF(WEEKDAY($A253)=2,Overblik!D$5,IF(WEEKDAY($A253)=3,Overblik!D$6,IF(WEEKDAY($A253)=4,Overblik!D$7,IF(WEEKDAY($A253)=5,Overblik!D$8,0))))),0)</f>
        <v>0</v>
      </c>
      <c r="F253">
        <f>IF(_xlfn.XLOOKUP($A253,Helligdage!D:D,Helligdage!D:D,"")="",IF(WEEKDAY($A253)=1,Overblik!E$4,IF(WEEKDAY($A253)=2,Overblik!E$5,IF(WEEKDAY($A253)=3,Overblik!E$6,IF(WEEKDAY($A253)=4,Overblik!E$7,IF(WEEKDAY($A253)=5,Overblik!E$8,0))))),0)</f>
        <v>0</v>
      </c>
    </row>
    <row r="254" spans="1:6" x14ac:dyDescent="0.3">
      <c r="A254" s="3">
        <f t="shared" si="7"/>
        <v>45542</v>
      </c>
      <c r="B254" s="12">
        <f t="shared" si="6"/>
        <v>9</v>
      </c>
      <c r="C254">
        <f>IF(_xlfn.XLOOKUP($A254,Helligdage!A:A,Helligdage!A:A,"")="",IF(WEEKDAY($A254)=1,Overblik!B$4,IF(WEEKDAY($A254)=2,Overblik!B$5,IF(WEEKDAY($A254)=3,Overblik!B$6,IF(WEEKDAY($A254)=4,Overblik!B$7,IF(WEEKDAY($A254)=5,Overblik!B$8,0))))),0)</f>
        <v>0</v>
      </c>
      <c r="D254">
        <f>IF(_xlfn.XLOOKUP($A254,Helligdage!B:B,Helligdage!B:B,"")="",IF(WEEKDAY($A254)=1,Overblik!C$4,IF(WEEKDAY($A254)=2,Overblik!C$5,IF(WEEKDAY($A254)=3,Overblik!C$6,IF(WEEKDAY($A254)=4,Overblik!C$7,IF(WEEKDAY($A254)=5,Overblik!C$8,0))))),0)</f>
        <v>0</v>
      </c>
      <c r="E254">
        <f>IF(_xlfn.XLOOKUP($A254,Helligdage!C:C,Helligdage!C:C,"")="",IF(WEEKDAY($A254)=1,Overblik!D$4,IF(WEEKDAY($A254)=2,Overblik!D$5,IF(WEEKDAY($A254)=3,Overblik!D$6,IF(WEEKDAY($A254)=4,Overblik!D$7,IF(WEEKDAY($A254)=5,Overblik!D$8,0))))),0)</f>
        <v>0</v>
      </c>
      <c r="F254">
        <f>IF(_xlfn.XLOOKUP($A254,Helligdage!D:D,Helligdage!D:D,"")="",IF(WEEKDAY($A254)=1,Overblik!E$4,IF(WEEKDAY($A254)=2,Overblik!E$5,IF(WEEKDAY($A254)=3,Overblik!E$6,IF(WEEKDAY($A254)=4,Overblik!E$7,IF(WEEKDAY($A254)=5,Overblik!E$8,0))))),0)</f>
        <v>0</v>
      </c>
    </row>
    <row r="255" spans="1:6" x14ac:dyDescent="0.3">
      <c r="A255" s="3">
        <f t="shared" si="7"/>
        <v>45543</v>
      </c>
      <c r="B255" s="12">
        <f t="shared" si="6"/>
        <v>9</v>
      </c>
      <c r="C255">
        <f>IF(_xlfn.XLOOKUP($A255,Helligdage!A:A,Helligdage!A:A,"")="",IF(WEEKDAY($A255)=1,Overblik!B$4,IF(WEEKDAY($A255)=2,Overblik!B$5,IF(WEEKDAY($A255)=3,Overblik!B$6,IF(WEEKDAY($A255)=4,Overblik!B$7,IF(WEEKDAY($A255)=5,Overblik!B$8,0))))),0)</f>
        <v>7.5</v>
      </c>
      <c r="D255">
        <f>IF(_xlfn.XLOOKUP($A255,Helligdage!B:B,Helligdage!B:B,"")="",IF(WEEKDAY($A255)=1,Overblik!C$4,IF(WEEKDAY($A255)=2,Overblik!C$5,IF(WEEKDAY($A255)=3,Overblik!C$6,IF(WEEKDAY($A255)=4,Overblik!C$7,IF(WEEKDAY($A255)=5,Overblik!C$8,0))))),0)</f>
        <v>6.25</v>
      </c>
      <c r="E255">
        <f>IF(_xlfn.XLOOKUP($A255,Helligdage!C:C,Helligdage!C:C,"")="",IF(WEEKDAY($A255)=1,Overblik!D$4,IF(WEEKDAY($A255)=2,Overblik!D$5,IF(WEEKDAY($A255)=3,Overblik!D$6,IF(WEEKDAY($A255)=4,Overblik!D$7,IF(WEEKDAY($A255)=5,Overblik!D$8,0))))),0)</f>
        <v>6</v>
      </c>
      <c r="F255">
        <f>IF(_xlfn.XLOOKUP($A255,Helligdage!D:D,Helligdage!D:D,"")="",IF(WEEKDAY($A255)=1,Overblik!E$4,IF(WEEKDAY($A255)=2,Overblik!E$5,IF(WEEKDAY($A255)=3,Overblik!E$6,IF(WEEKDAY($A255)=4,Overblik!E$7,IF(WEEKDAY($A255)=5,Overblik!E$8,0))))),0)</f>
        <v>7</v>
      </c>
    </row>
    <row r="256" spans="1:6" x14ac:dyDescent="0.3">
      <c r="A256" s="3">
        <f t="shared" si="7"/>
        <v>45544</v>
      </c>
      <c r="B256" s="12">
        <f t="shared" si="6"/>
        <v>9</v>
      </c>
      <c r="C256">
        <f>IF(_xlfn.XLOOKUP($A256,Helligdage!A:A,Helligdage!A:A,"")="",IF(WEEKDAY($A256)=1,Overblik!B$4,IF(WEEKDAY($A256)=2,Overblik!B$5,IF(WEEKDAY($A256)=3,Overblik!B$6,IF(WEEKDAY($A256)=4,Overblik!B$7,IF(WEEKDAY($A256)=5,Overblik!B$8,0))))),0)</f>
        <v>7.5</v>
      </c>
      <c r="D256">
        <f>IF(_xlfn.XLOOKUP($A256,Helligdage!B:B,Helligdage!B:B,"")="",IF(WEEKDAY($A256)=1,Overblik!C$4,IF(WEEKDAY($A256)=2,Overblik!C$5,IF(WEEKDAY($A256)=3,Overblik!C$6,IF(WEEKDAY($A256)=4,Overblik!C$7,IF(WEEKDAY($A256)=5,Overblik!C$8,0))))),0)</f>
        <v>6.25</v>
      </c>
      <c r="E256">
        <f>IF(_xlfn.XLOOKUP($A256,Helligdage!C:C,Helligdage!C:C,"")="",IF(WEEKDAY($A256)=1,Overblik!D$4,IF(WEEKDAY($A256)=2,Overblik!D$5,IF(WEEKDAY($A256)=3,Overblik!D$6,IF(WEEKDAY($A256)=4,Overblik!D$7,IF(WEEKDAY($A256)=5,Overblik!D$8,0))))),0)</f>
        <v>6</v>
      </c>
      <c r="F256">
        <f>IF(_xlfn.XLOOKUP($A256,Helligdage!D:D,Helligdage!D:D,"")="",IF(WEEKDAY($A256)=1,Overblik!E$4,IF(WEEKDAY($A256)=2,Overblik!E$5,IF(WEEKDAY($A256)=3,Overblik!E$6,IF(WEEKDAY($A256)=4,Overblik!E$7,IF(WEEKDAY($A256)=5,Overblik!E$8,0))))),0)</f>
        <v>7</v>
      </c>
    </row>
    <row r="257" spans="1:6" x14ac:dyDescent="0.3">
      <c r="A257" s="3">
        <f t="shared" si="7"/>
        <v>45545</v>
      </c>
      <c r="B257" s="12">
        <f t="shared" si="6"/>
        <v>9</v>
      </c>
      <c r="C257">
        <f>IF(_xlfn.XLOOKUP($A257,Helligdage!A:A,Helligdage!A:A,"")="",IF(WEEKDAY($A257)=1,Overblik!B$4,IF(WEEKDAY($A257)=2,Overblik!B$5,IF(WEEKDAY($A257)=3,Overblik!B$6,IF(WEEKDAY($A257)=4,Overblik!B$7,IF(WEEKDAY($A257)=5,Overblik!B$8,0))))),0)</f>
        <v>7.5</v>
      </c>
      <c r="D257">
        <f>IF(_xlfn.XLOOKUP($A257,Helligdage!B:B,Helligdage!B:B,"")="",IF(WEEKDAY($A257)=1,Overblik!C$4,IF(WEEKDAY($A257)=2,Overblik!C$5,IF(WEEKDAY($A257)=3,Overblik!C$6,IF(WEEKDAY($A257)=4,Overblik!C$7,IF(WEEKDAY($A257)=5,Overblik!C$8,0))))),0)</f>
        <v>6.25</v>
      </c>
      <c r="E257">
        <f>IF(_xlfn.XLOOKUP($A257,Helligdage!C:C,Helligdage!C:C,"")="",IF(WEEKDAY($A257)=1,Overblik!D$4,IF(WEEKDAY($A257)=2,Overblik!D$5,IF(WEEKDAY($A257)=3,Overblik!D$6,IF(WEEKDAY($A257)=4,Overblik!D$7,IF(WEEKDAY($A257)=5,Overblik!D$8,0))))),0)</f>
        <v>6</v>
      </c>
      <c r="F257">
        <f>IF(_xlfn.XLOOKUP($A257,Helligdage!D:D,Helligdage!D:D,"")="",IF(WEEKDAY($A257)=1,Overblik!E$4,IF(WEEKDAY($A257)=2,Overblik!E$5,IF(WEEKDAY($A257)=3,Overblik!E$6,IF(WEEKDAY($A257)=4,Overblik!E$7,IF(WEEKDAY($A257)=5,Overblik!E$8,0))))),0)</f>
        <v>7</v>
      </c>
    </row>
    <row r="258" spans="1:6" x14ac:dyDescent="0.3">
      <c r="A258" s="3">
        <f t="shared" si="7"/>
        <v>45546</v>
      </c>
      <c r="B258" s="12">
        <f t="shared" si="6"/>
        <v>9</v>
      </c>
      <c r="C258">
        <f>IF(_xlfn.XLOOKUP($A258,Helligdage!A:A,Helligdage!A:A,"")="",IF(WEEKDAY($A258)=1,Overblik!B$4,IF(WEEKDAY($A258)=2,Overblik!B$5,IF(WEEKDAY($A258)=3,Overblik!B$6,IF(WEEKDAY($A258)=4,Overblik!B$7,IF(WEEKDAY($A258)=5,Overblik!B$8,0))))),0)</f>
        <v>7.5</v>
      </c>
      <c r="D258">
        <f>IF(_xlfn.XLOOKUP($A258,Helligdage!B:B,Helligdage!B:B,"")="",IF(WEEKDAY($A258)=1,Overblik!C$4,IF(WEEKDAY($A258)=2,Overblik!C$5,IF(WEEKDAY($A258)=3,Overblik!C$6,IF(WEEKDAY($A258)=4,Overblik!C$7,IF(WEEKDAY($A258)=5,Overblik!C$8,0))))),0)</f>
        <v>6.25</v>
      </c>
      <c r="E258">
        <f>IF(_xlfn.XLOOKUP($A258,Helligdage!C:C,Helligdage!C:C,"")="",IF(WEEKDAY($A258)=1,Overblik!D$4,IF(WEEKDAY($A258)=2,Overblik!D$5,IF(WEEKDAY($A258)=3,Overblik!D$6,IF(WEEKDAY($A258)=4,Overblik!D$7,IF(WEEKDAY($A258)=5,Overblik!D$8,0))))),0)</f>
        <v>6</v>
      </c>
      <c r="F258">
        <f>IF(_xlfn.XLOOKUP($A258,Helligdage!D:D,Helligdage!D:D,"")="",IF(WEEKDAY($A258)=1,Overblik!E$4,IF(WEEKDAY($A258)=2,Overblik!E$5,IF(WEEKDAY($A258)=3,Overblik!E$6,IF(WEEKDAY($A258)=4,Overblik!E$7,IF(WEEKDAY($A258)=5,Overblik!E$8,0))))),0)</f>
        <v>7</v>
      </c>
    </row>
    <row r="259" spans="1:6" x14ac:dyDescent="0.3">
      <c r="A259" s="3">
        <f t="shared" si="7"/>
        <v>45547</v>
      </c>
      <c r="B259" s="12">
        <f t="shared" si="6"/>
        <v>9</v>
      </c>
      <c r="C259">
        <f>IF(_xlfn.XLOOKUP($A259,Helligdage!A:A,Helligdage!A:A,"")="",IF(WEEKDAY($A259)=1,Overblik!B$4,IF(WEEKDAY($A259)=2,Overblik!B$5,IF(WEEKDAY($A259)=3,Overblik!B$6,IF(WEEKDAY($A259)=4,Overblik!B$7,IF(WEEKDAY($A259)=5,Overblik!B$8,0))))),0)</f>
        <v>7</v>
      </c>
      <c r="D259">
        <f>IF(_xlfn.XLOOKUP($A259,Helligdage!B:B,Helligdage!B:B,"")="",IF(WEEKDAY($A259)=1,Overblik!C$4,IF(WEEKDAY($A259)=2,Overblik!C$5,IF(WEEKDAY($A259)=3,Overblik!C$6,IF(WEEKDAY($A259)=4,Overblik!C$7,IF(WEEKDAY($A259)=5,Overblik!C$8,0))))),0)</f>
        <v>0</v>
      </c>
      <c r="E259">
        <f>IF(_xlfn.XLOOKUP($A259,Helligdage!C:C,Helligdage!C:C,"")="",IF(WEEKDAY($A259)=1,Overblik!D$4,IF(WEEKDAY($A259)=2,Overblik!D$5,IF(WEEKDAY($A259)=3,Overblik!D$6,IF(WEEKDAY($A259)=4,Overblik!D$7,IF(WEEKDAY($A259)=5,Overblik!D$8,0))))),0)</f>
        <v>6</v>
      </c>
      <c r="F259">
        <f>IF(_xlfn.XLOOKUP($A259,Helligdage!D:D,Helligdage!D:D,"")="",IF(WEEKDAY($A259)=1,Overblik!E$4,IF(WEEKDAY($A259)=2,Overblik!E$5,IF(WEEKDAY($A259)=3,Overblik!E$6,IF(WEEKDAY($A259)=4,Overblik!E$7,IF(WEEKDAY($A259)=5,Overblik!E$8,0))))),0)</f>
        <v>6</v>
      </c>
    </row>
    <row r="260" spans="1:6" x14ac:dyDescent="0.3">
      <c r="A260" s="3">
        <f t="shared" si="7"/>
        <v>45548</v>
      </c>
      <c r="B260" s="12">
        <f t="shared" si="6"/>
        <v>9</v>
      </c>
      <c r="C260">
        <f>IF(_xlfn.XLOOKUP($A260,Helligdage!A:A,Helligdage!A:A,"")="",IF(WEEKDAY($A260)=1,Overblik!B$4,IF(WEEKDAY($A260)=2,Overblik!B$5,IF(WEEKDAY($A260)=3,Overblik!B$6,IF(WEEKDAY($A260)=4,Overblik!B$7,IF(WEEKDAY($A260)=5,Overblik!B$8,0))))),0)</f>
        <v>0</v>
      </c>
      <c r="D260">
        <f>IF(_xlfn.XLOOKUP($A260,Helligdage!B:B,Helligdage!B:B,"")="",IF(WEEKDAY($A260)=1,Overblik!C$4,IF(WEEKDAY($A260)=2,Overblik!C$5,IF(WEEKDAY($A260)=3,Overblik!C$6,IF(WEEKDAY($A260)=4,Overblik!C$7,IF(WEEKDAY($A260)=5,Overblik!C$8,0))))),0)</f>
        <v>0</v>
      </c>
      <c r="E260">
        <f>IF(_xlfn.XLOOKUP($A260,Helligdage!C:C,Helligdage!C:C,"")="",IF(WEEKDAY($A260)=1,Overblik!D$4,IF(WEEKDAY($A260)=2,Overblik!D$5,IF(WEEKDAY($A260)=3,Overblik!D$6,IF(WEEKDAY($A260)=4,Overblik!D$7,IF(WEEKDAY($A260)=5,Overblik!D$8,0))))),0)</f>
        <v>0</v>
      </c>
      <c r="F260">
        <f>IF(_xlfn.XLOOKUP($A260,Helligdage!D:D,Helligdage!D:D,"")="",IF(WEEKDAY($A260)=1,Overblik!E$4,IF(WEEKDAY($A260)=2,Overblik!E$5,IF(WEEKDAY($A260)=3,Overblik!E$6,IF(WEEKDAY($A260)=4,Overblik!E$7,IF(WEEKDAY($A260)=5,Overblik!E$8,0))))),0)</f>
        <v>0</v>
      </c>
    </row>
    <row r="261" spans="1:6" x14ac:dyDescent="0.3">
      <c r="A261" s="3">
        <f t="shared" si="7"/>
        <v>45549</v>
      </c>
      <c r="B261" s="12">
        <f t="shared" ref="B261:B324" si="8">MONTH(A261)</f>
        <v>9</v>
      </c>
      <c r="C261">
        <f>IF(_xlfn.XLOOKUP($A261,Helligdage!A:A,Helligdage!A:A,"")="",IF(WEEKDAY($A261)=1,Overblik!B$4,IF(WEEKDAY($A261)=2,Overblik!B$5,IF(WEEKDAY($A261)=3,Overblik!B$6,IF(WEEKDAY($A261)=4,Overblik!B$7,IF(WEEKDAY($A261)=5,Overblik!B$8,0))))),0)</f>
        <v>0</v>
      </c>
      <c r="D261">
        <f>IF(_xlfn.XLOOKUP($A261,Helligdage!B:B,Helligdage!B:B,"")="",IF(WEEKDAY($A261)=1,Overblik!C$4,IF(WEEKDAY($A261)=2,Overblik!C$5,IF(WEEKDAY($A261)=3,Overblik!C$6,IF(WEEKDAY($A261)=4,Overblik!C$7,IF(WEEKDAY($A261)=5,Overblik!C$8,0))))),0)</f>
        <v>0</v>
      </c>
      <c r="E261">
        <f>IF(_xlfn.XLOOKUP($A261,Helligdage!C:C,Helligdage!C:C,"")="",IF(WEEKDAY($A261)=1,Overblik!D$4,IF(WEEKDAY($A261)=2,Overblik!D$5,IF(WEEKDAY($A261)=3,Overblik!D$6,IF(WEEKDAY($A261)=4,Overblik!D$7,IF(WEEKDAY($A261)=5,Overblik!D$8,0))))),0)</f>
        <v>0</v>
      </c>
      <c r="F261">
        <f>IF(_xlfn.XLOOKUP($A261,Helligdage!D:D,Helligdage!D:D,"")="",IF(WEEKDAY($A261)=1,Overblik!E$4,IF(WEEKDAY($A261)=2,Overblik!E$5,IF(WEEKDAY($A261)=3,Overblik!E$6,IF(WEEKDAY($A261)=4,Overblik!E$7,IF(WEEKDAY($A261)=5,Overblik!E$8,0))))),0)</f>
        <v>0</v>
      </c>
    </row>
    <row r="262" spans="1:6" x14ac:dyDescent="0.3">
      <c r="A262" s="3">
        <f t="shared" ref="A262:A325" si="9">A261+1</f>
        <v>45550</v>
      </c>
      <c r="B262" s="12">
        <f t="shared" si="8"/>
        <v>9</v>
      </c>
      <c r="C262">
        <f>IF(_xlfn.XLOOKUP($A262,Helligdage!A:A,Helligdage!A:A,"")="",IF(WEEKDAY($A262)=1,Overblik!B$4,IF(WEEKDAY($A262)=2,Overblik!B$5,IF(WEEKDAY($A262)=3,Overblik!B$6,IF(WEEKDAY($A262)=4,Overblik!B$7,IF(WEEKDAY($A262)=5,Overblik!B$8,0))))),0)</f>
        <v>7.5</v>
      </c>
      <c r="D262">
        <f>IF(_xlfn.XLOOKUP($A262,Helligdage!B:B,Helligdage!B:B,"")="",IF(WEEKDAY($A262)=1,Overblik!C$4,IF(WEEKDAY($A262)=2,Overblik!C$5,IF(WEEKDAY($A262)=3,Overblik!C$6,IF(WEEKDAY($A262)=4,Overblik!C$7,IF(WEEKDAY($A262)=5,Overblik!C$8,0))))),0)</f>
        <v>6.25</v>
      </c>
      <c r="E262">
        <f>IF(_xlfn.XLOOKUP($A262,Helligdage!C:C,Helligdage!C:C,"")="",IF(WEEKDAY($A262)=1,Overblik!D$4,IF(WEEKDAY($A262)=2,Overblik!D$5,IF(WEEKDAY($A262)=3,Overblik!D$6,IF(WEEKDAY($A262)=4,Overblik!D$7,IF(WEEKDAY($A262)=5,Overblik!D$8,0))))),0)</f>
        <v>6</v>
      </c>
      <c r="F262">
        <f>IF(_xlfn.XLOOKUP($A262,Helligdage!D:D,Helligdage!D:D,"")="",IF(WEEKDAY($A262)=1,Overblik!E$4,IF(WEEKDAY($A262)=2,Overblik!E$5,IF(WEEKDAY($A262)=3,Overblik!E$6,IF(WEEKDAY($A262)=4,Overblik!E$7,IF(WEEKDAY($A262)=5,Overblik!E$8,0))))),0)</f>
        <v>7</v>
      </c>
    </row>
    <row r="263" spans="1:6" x14ac:dyDescent="0.3">
      <c r="A263" s="3">
        <f t="shared" si="9"/>
        <v>45551</v>
      </c>
      <c r="B263" s="12">
        <f t="shared" si="8"/>
        <v>9</v>
      </c>
      <c r="C263">
        <f>IF(_xlfn.XLOOKUP($A263,Helligdage!A:A,Helligdage!A:A,"")="",IF(WEEKDAY($A263)=1,Overblik!B$4,IF(WEEKDAY($A263)=2,Overblik!B$5,IF(WEEKDAY($A263)=3,Overblik!B$6,IF(WEEKDAY($A263)=4,Overblik!B$7,IF(WEEKDAY($A263)=5,Overblik!B$8,0))))),0)</f>
        <v>7.5</v>
      </c>
      <c r="D263">
        <f>IF(_xlfn.XLOOKUP($A263,Helligdage!B:B,Helligdage!B:B,"")="",IF(WEEKDAY($A263)=1,Overblik!C$4,IF(WEEKDAY($A263)=2,Overblik!C$5,IF(WEEKDAY($A263)=3,Overblik!C$6,IF(WEEKDAY($A263)=4,Overblik!C$7,IF(WEEKDAY($A263)=5,Overblik!C$8,0))))),0)</f>
        <v>6.25</v>
      </c>
      <c r="E263">
        <f>IF(_xlfn.XLOOKUP($A263,Helligdage!C:C,Helligdage!C:C,"")="",IF(WEEKDAY($A263)=1,Overblik!D$4,IF(WEEKDAY($A263)=2,Overblik!D$5,IF(WEEKDAY($A263)=3,Overblik!D$6,IF(WEEKDAY($A263)=4,Overblik!D$7,IF(WEEKDAY($A263)=5,Overblik!D$8,0))))),0)</f>
        <v>6</v>
      </c>
      <c r="F263">
        <f>IF(_xlfn.XLOOKUP($A263,Helligdage!D:D,Helligdage!D:D,"")="",IF(WEEKDAY($A263)=1,Overblik!E$4,IF(WEEKDAY($A263)=2,Overblik!E$5,IF(WEEKDAY($A263)=3,Overblik!E$6,IF(WEEKDAY($A263)=4,Overblik!E$7,IF(WEEKDAY($A263)=5,Overblik!E$8,0))))),0)</f>
        <v>7</v>
      </c>
    </row>
    <row r="264" spans="1:6" x14ac:dyDescent="0.3">
      <c r="A264" s="3">
        <f t="shared" si="9"/>
        <v>45552</v>
      </c>
      <c r="B264" s="12">
        <f t="shared" si="8"/>
        <v>9</v>
      </c>
      <c r="C264">
        <f>IF(_xlfn.XLOOKUP($A264,Helligdage!A:A,Helligdage!A:A,"")="",IF(WEEKDAY($A264)=1,Overblik!B$4,IF(WEEKDAY($A264)=2,Overblik!B$5,IF(WEEKDAY($A264)=3,Overblik!B$6,IF(WEEKDAY($A264)=4,Overblik!B$7,IF(WEEKDAY($A264)=5,Overblik!B$8,0))))),0)</f>
        <v>7.5</v>
      </c>
      <c r="D264">
        <f>IF(_xlfn.XLOOKUP($A264,Helligdage!B:B,Helligdage!B:B,"")="",IF(WEEKDAY($A264)=1,Overblik!C$4,IF(WEEKDAY($A264)=2,Overblik!C$5,IF(WEEKDAY($A264)=3,Overblik!C$6,IF(WEEKDAY($A264)=4,Overblik!C$7,IF(WEEKDAY($A264)=5,Overblik!C$8,0))))),0)</f>
        <v>6.25</v>
      </c>
      <c r="E264">
        <f>IF(_xlfn.XLOOKUP($A264,Helligdage!C:C,Helligdage!C:C,"")="",IF(WEEKDAY($A264)=1,Overblik!D$4,IF(WEEKDAY($A264)=2,Overblik!D$5,IF(WEEKDAY($A264)=3,Overblik!D$6,IF(WEEKDAY($A264)=4,Overblik!D$7,IF(WEEKDAY($A264)=5,Overblik!D$8,0))))),0)</f>
        <v>6</v>
      </c>
      <c r="F264">
        <f>IF(_xlfn.XLOOKUP($A264,Helligdage!D:D,Helligdage!D:D,"")="",IF(WEEKDAY($A264)=1,Overblik!E$4,IF(WEEKDAY($A264)=2,Overblik!E$5,IF(WEEKDAY($A264)=3,Overblik!E$6,IF(WEEKDAY($A264)=4,Overblik!E$7,IF(WEEKDAY($A264)=5,Overblik!E$8,0))))),0)</f>
        <v>7</v>
      </c>
    </row>
    <row r="265" spans="1:6" x14ac:dyDescent="0.3">
      <c r="A265" s="3">
        <f t="shared" si="9"/>
        <v>45553</v>
      </c>
      <c r="B265" s="12">
        <f t="shared" si="8"/>
        <v>9</v>
      </c>
      <c r="C265">
        <f>IF(_xlfn.XLOOKUP($A265,Helligdage!A:A,Helligdage!A:A,"")="",IF(WEEKDAY($A265)=1,Overblik!B$4,IF(WEEKDAY($A265)=2,Overblik!B$5,IF(WEEKDAY($A265)=3,Overblik!B$6,IF(WEEKDAY($A265)=4,Overblik!B$7,IF(WEEKDAY($A265)=5,Overblik!B$8,0))))),0)</f>
        <v>7.5</v>
      </c>
      <c r="D265">
        <f>IF(_xlfn.XLOOKUP($A265,Helligdage!B:B,Helligdage!B:B,"")="",IF(WEEKDAY($A265)=1,Overblik!C$4,IF(WEEKDAY($A265)=2,Overblik!C$5,IF(WEEKDAY($A265)=3,Overblik!C$6,IF(WEEKDAY($A265)=4,Overblik!C$7,IF(WEEKDAY($A265)=5,Overblik!C$8,0))))),0)</f>
        <v>6.25</v>
      </c>
      <c r="E265">
        <f>IF(_xlfn.XLOOKUP($A265,Helligdage!C:C,Helligdage!C:C,"")="",IF(WEEKDAY($A265)=1,Overblik!D$4,IF(WEEKDAY($A265)=2,Overblik!D$5,IF(WEEKDAY($A265)=3,Overblik!D$6,IF(WEEKDAY($A265)=4,Overblik!D$7,IF(WEEKDAY($A265)=5,Overblik!D$8,0))))),0)</f>
        <v>6</v>
      </c>
      <c r="F265">
        <f>IF(_xlfn.XLOOKUP($A265,Helligdage!D:D,Helligdage!D:D,"")="",IF(WEEKDAY($A265)=1,Overblik!E$4,IF(WEEKDAY($A265)=2,Overblik!E$5,IF(WEEKDAY($A265)=3,Overblik!E$6,IF(WEEKDAY($A265)=4,Overblik!E$7,IF(WEEKDAY($A265)=5,Overblik!E$8,0))))),0)</f>
        <v>7</v>
      </c>
    </row>
    <row r="266" spans="1:6" x14ac:dyDescent="0.3">
      <c r="A266" s="3">
        <f t="shared" si="9"/>
        <v>45554</v>
      </c>
      <c r="B266" s="12">
        <f t="shared" si="8"/>
        <v>9</v>
      </c>
      <c r="C266">
        <f>IF(_xlfn.XLOOKUP($A266,Helligdage!A:A,Helligdage!A:A,"")="",IF(WEEKDAY($A266)=1,Overblik!B$4,IF(WEEKDAY($A266)=2,Overblik!B$5,IF(WEEKDAY($A266)=3,Overblik!B$6,IF(WEEKDAY($A266)=4,Overblik!B$7,IF(WEEKDAY($A266)=5,Overblik!B$8,0))))),0)</f>
        <v>7</v>
      </c>
      <c r="D266">
        <f>IF(_xlfn.XLOOKUP($A266,Helligdage!B:B,Helligdage!B:B,"")="",IF(WEEKDAY($A266)=1,Overblik!C$4,IF(WEEKDAY($A266)=2,Overblik!C$5,IF(WEEKDAY($A266)=3,Overblik!C$6,IF(WEEKDAY($A266)=4,Overblik!C$7,IF(WEEKDAY($A266)=5,Overblik!C$8,0))))),0)</f>
        <v>0</v>
      </c>
      <c r="E266">
        <f>IF(_xlfn.XLOOKUP($A266,Helligdage!C:C,Helligdage!C:C,"")="",IF(WEEKDAY($A266)=1,Overblik!D$4,IF(WEEKDAY($A266)=2,Overblik!D$5,IF(WEEKDAY($A266)=3,Overblik!D$6,IF(WEEKDAY($A266)=4,Overblik!D$7,IF(WEEKDAY($A266)=5,Overblik!D$8,0))))),0)</f>
        <v>6</v>
      </c>
      <c r="F266">
        <f>IF(_xlfn.XLOOKUP($A266,Helligdage!D:D,Helligdage!D:D,"")="",IF(WEEKDAY($A266)=1,Overblik!E$4,IF(WEEKDAY($A266)=2,Overblik!E$5,IF(WEEKDAY($A266)=3,Overblik!E$6,IF(WEEKDAY($A266)=4,Overblik!E$7,IF(WEEKDAY($A266)=5,Overblik!E$8,0))))),0)</f>
        <v>6</v>
      </c>
    </row>
    <row r="267" spans="1:6" x14ac:dyDescent="0.3">
      <c r="A267" s="3">
        <f t="shared" si="9"/>
        <v>45555</v>
      </c>
      <c r="B267" s="12">
        <f t="shared" si="8"/>
        <v>9</v>
      </c>
      <c r="C267">
        <f>IF(_xlfn.XLOOKUP($A267,Helligdage!A:A,Helligdage!A:A,"")="",IF(WEEKDAY($A267)=1,Overblik!B$4,IF(WEEKDAY($A267)=2,Overblik!B$5,IF(WEEKDAY($A267)=3,Overblik!B$6,IF(WEEKDAY($A267)=4,Overblik!B$7,IF(WEEKDAY($A267)=5,Overblik!B$8,0))))),0)</f>
        <v>0</v>
      </c>
      <c r="D267">
        <f>IF(_xlfn.XLOOKUP($A267,Helligdage!B:B,Helligdage!B:B,"")="",IF(WEEKDAY($A267)=1,Overblik!C$4,IF(WEEKDAY($A267)=2,Overblik!C$5,IF(WEEKDAY($A267)=3,Overblik!C$6,IF(WEEKDAY($A267)=4,Overblik!C$7,IF(WEEKDAY($A267)=5,Overblik!C$8,0))))),0)</f>
        <v>0</v>
      </c>
      <c r="E267">
        <f>IF(_xlfn.XLOOKUP($A267,Helligdage!C:C,Helligdage!C:C,"")="",IF(WEEKDAY($A267)=1,Overblik!D$4,IF(WEEKDAY($A267)=2,Overblik!D$5,IF(WEEKDAY($A267)=3,Overblik!D$6,IF(WEEKDAY($A267)=4,Overblik!D$7,IF(WEEKDAY($A267)=5,Overblik!D$8,0))))),0)</f>
        <v>0</v>
      </c>
      <c r="F267">
        <f>IF(_xlfn.XLOOKUP($A267,Helligdage!D:D,Helligdage!D:D,"")="",IF(WEEKDAY($A267)=1,Overblik!E$4,IF(WEEKDAY($A267)=2,Overblik!E$5,IF(WEEKDAY($A267)=3,Overblik!E$6,IF(WEEKDAY($A267)=4,Overblik!E$7,IF(WEEKDAY($A267)=5,Overblik!E$8,0))))),0)</f>
        <v>0</v>
      </c>
    </row>
    <row r="268" spans="1:6" x14ac:dyDescent="0.3">
      <c r="A268" s="3">
        <f t="shared" si="9"/>
        <v>45556</v>
      </c>
      <c r="B268" s="12">
        <f t="shared" si="8"/>
        <v>9</v>
      </c>
      <c r="C268">
        <f>IF(_xlfn.XLOOKUP($A268,Helligdage!A:A,Helligdage!A:A,"")="",IF(WEEKDAY($A268)=1,Overblik!B$4,IF(WEEKDAY($A268)=2,Overblik!B$5,IF(WEEKDAY($A268)=3,Overblik!B$6,IF(WEEKDAY($A268)=4,Overblik!B$7,IF(WEEKDAY($A268)=5,Overblik!B$8,0))))),0)</f>
        <v>0</v>
      </c>
      <c r="D268">
        <f>IF(_xlfn.XLOOKUP($A268,Helligdage!B:B,Helligdage!B:B,"")="",IF(WEEKDAY($A268)=1,Overblik!C$4,IF(WEEKDAY($A268)=2,Overblik!C$5,IF(WEEKDAY($A268)=3,Overblik!C$6,IF(WEEKDAY($A268)=4,Overblik!C$7,IF(WEEKDAY($A268)=5,Overblik!C$8,0))))),0)</f>
        <v>0</v>
      </c>
      <c r="E268">
        <f>IF(_xlfn.XLOOKUP($A268,Helligdage!C:C,Helligdage!C:C,"")="",IF(WEEKDAY($A268)=1,Overblik!D$4,IF(WEEKDAY($A268)=2,Overblik!D$5,IF(WEEKDAY($A268)=3,Overblik!D$6,IF(WEEKDAY($A268)=4,Overblik!D$7,IF(WEEKDAY($A268)=5,Overblik!D$8,0))))),0)</f>
        <v>0</v>
      </c>
      <c r="F268">
        <f>IF(_xlfn.XLOOKUP($A268,Helligdage!D:D,Helligdage!D:D,"")="",IF(WEEKDAY($A268)=1,Overblik!E$4,IF(WEEKDAY($A268)=2,Overblik!E$5,IF(WEEKDAY($A268)=3,Overblik!E$6,IF(WEEKDAY($A268)=4,Overblik!E$7,IF(WEEKDAY($A268)=5,Overblik!E$8,0))))),0)</f>
        <v>0</v>
      </c>
    </row>
    <row r="269" spans="1:6" x14ac:dyDescent="0.3">
      <c r="A269" s="3">
        <f t="shared" si="9"/>
        <v>45557</v>
      </c>
      <c r="B269" s="12">
        <f t="shared" si="8"/>
        <v>9</v>
      </c>
      <c r="C269">
        <f>IF(_xlfn.XLOOKUP($A269,Helligdage!A:A,Helligdage!A:A,"")="",IF(WEEKDAY($A269)=1,Overblik!B$4,IF(WEEKDAY($A269)=2,Overblik!B$5,IF(WEEKDAY($A269)=3,Overblik!B$6,IF(WEEKDAY($A269)=4,Overblik!B$7,IF(WEEKDAY($A269)=5,Overblik!B$8,0))))),0)</f>
        <v>7.5</v>
      </c>
      <c r="D269">
        <f>IF(_xlfn.XLOOKUP($A269,Helligdage!B:B,Helligdage!B:B,"")="",IF(WEEKDAY($A269)=1,Overblik!C$4,IF(WEEKDAY($A269)=2,Overblik!C$5,IF(WEEKDAY($A269)=3,Overblik!C$6,IF(WEEKDAY($A269)=4,Overblik!C$7,IF(WEEKDAY($A269)=5,Overblik!C$8,0))))),0)</f>
        <v>6.25</v>
      </c>
      <c r="E269">
        <f>IF(_xlfn.XLOOKUP($A269,Helligdage!C:C,Helligdage!C:C,"")="",IF(WEEKDAY($A269)=1,Overblik!D$4,IF(WEEKDAY($A269)=2,Overblik!D$5,IF(WEEKDAY($A269)=3,Overblik!D$6,IF(WEEKDAY($A269)=4,Overblik!D$7,IF(WEEKDAY($A269)=5,Overblik!D$8,0))))),0)</f>
        <v>6</v>
      </c>
      <c r="F269">
        <f>IF(_xlfn.XLOOKUP($A269,Helligdage!D:D,Helligdage!D:D,"")="",IF(WEEKDAY($A269)=1,Overblik!E$4,IF(WEEKDAY($A269)=2,Overblik!E$5,IF(WEEKDAY($A269)=3,Overblik!E$6,IF(WEEKDAY($A269)=4,Overblik!E$7,IF(WEEKDAY($A269)=5,Overblik!E$8,0))))),0)</f>
        <v>7</v>
      </c>
    </row>
    <row r="270" spans="1:6" x14ac:dyDescent="0.3">
      <c r="A270" s="3">
        <f t="shared" si="9"/>
        <v>45558</v>
      </c>
      <c r="B270" s="12">
        <f t="shared" si="8"/>
        <v>9</v>
      </c>
      <c r="C270">
        <f>IF(_xlfn.XLOOKUP($A270,Helligdage!A:A,Helligdage!A:A,"")="",IF(WEEKDAY($A270)=1,Overblik!B$4,IF(WEEKDAY($A270)=2,Overblik!B$5,IF(WEEKDAY($A270)=3,Overblik!B$6,IF(WEEKDAY($A270)=4,Overblik!B$7,IF(WEEKDAY($A270)=5,Overblik!B$8,0))))),0)</f>
        <v>7.5</v>
      </c>
      <c r="D270">
        <f>IF(_xlfn.XLOOKUP($A270,Helligdage!B:B,Helligdage!B:B,"")="",IF(WEEKDAY($A270)=1,Overblik!C$4,IF(WEEKDAY($A270)=2,Overblik!C$5,IF(WEEKDAY($A270)=3,Overblik!C$6,IF(WEEKDAY($A270)=4,Overblik!C$7,IF(WEEKDAY($A270)=5,Overblik!C$8,0))))),0)</f>
        <v>6.25</v>
      </c>
      <c r="E270">
        <f>IF(_xlfn.XLOOKUP($A270,Helligdage!C:C,Helligdage!C:C,"")="",IF(WEEKDAY($A270)=1,Overblik!D$4,IF(WEEKDAY($A270)=2,Overblik!D$5,IF(WEEKDAY($A270)=3,Overblik!D$6,IF(WEEKDAY($A270)=4,Overblik!D$7,IF(WEEKDAY($A270)=5,Overblik!D$8,0))))),0)</f>
        <v>6</v>
      </c>
      <c r="F270">
        <f>IF(_xlfn.XLOOKUP($A270,Helligdage!D:D,Helligdage!D:D,"")="",IF(WEEKDAY($A270)=1,Overblik!E$4,IF(WEEKDAY($A270)=2,Overblik!E$5,IF(WEEKDAY($A270)=3,Overblik!E$6,IF(WEEKDAY($A270)=4,Overblik!E$7,IF(WEEKDAY($A270)=5,Overblik!E$8,0))))),0)</f>
        <v>7</v>
      </c>
    </row>
    <row r="271" spans="1:6" x14ac:dyDescent="0.3">
      <c r="A271" s="3">
        <f t="shared" si="9"/>
        <v>45559</v>
      </c>
      <c r="B271" s="12">
        <f t="shared" si="8"/>
        <v>9</v>
      </c>
      <c r="C271">
        <f>IF(_xlfn.XLOOKUP($A271,Helligdage!A:A,Helligdage!A:A,"")="",IF(WEEKDAY($A271)=1,Overblik!B$4,IF(WEEKDAY($A271)=2,Overblik!B$5,IF(WEEKDAY($A271)=3,Overblik!B$6,IF(WEEKDAY($A271)=4,Overblik!B$7,IF(WEEKDAY($A271)=5,Overblik!B$8,0))))),0)</f>
        <v>7.5</v>
      </c>
      <c r="D271">
        <f>IF(_xlfn.XLOOKUP($A271,Helligdage!B:B,Helligdage!B:B,"")="",IF(WEEKDAY($A271)=1,Overblik!C$4,IF(WEEKDAY($A271)=2,Overblik!C$5,IF(WEEKDAY($A271)=3,Overblik!C$6,IF(WEEKDAY($A271)=4,Overblik!C$7,IF(WEEKDAY($A271)=5,Overblik!C$8,0))))),0)</f>
        <v>6.25</v>
      </c>
      <c r="E271">
        <f>IF(_xlfn.XLOOKUP($A271,Helligdage!C:C,Helligdage!C:C,"")="",IF(WEEKDAY($A271)=1,Overblik!D$4,IF(WEEKDAY($A271)=2,Overblik!D$5,IF(WEEKDAY($A271)=3,Overblik!D$6,IF(WEEKDAY($A271)=4,Overblik!D$7,IF(WEEKDAY($A271)=5,Overblik!D$8,0))))),0)</f>
        <v>6</v>
      </c>
      <c r="F271">
        <f>IF(_xlfn.XLOOKUP($A271,Helligdage!D:D,Helligdage!D:D,"")="",IF(WEEKDAY($A271)=1,Overblik!E$4,IF(WEEKDAY($A271)=2,Overblik!E$5,IF(WEEKDAY($A271)=3,Overblik!E$6,IF(WEEKDAY($A271)=4,Overblik!E$7,IF(WEEKDAY($A271)=5,Overblik!E$8,0))))),0)</f>
        <v>7</v>
      </c>
    </row>
    <row r="272" spans="1:6" x14ac:dyDescent="0.3">
      <c r="A272" s="3">
        <f t="shared" si="9"/>
        <v>45560</v>
      </c>
      <c r="B272" s="12">
        <f t="shared" si="8"/>
        <v>9</v>
      </c>
      <c r="C272">
        <f>IF(_xlfn.XLOOKUP($A272,Helligdage!A:A,Helligdage!A:A,"")="",IF(WEEKDAY($A272)=1,Overblik!B$4,IF(WEEKDAY($A272)=2,Overblik!B$5,IF(WEEKDAY($A272)=3,Overblik!B$6,IF(WEEKDAY($A272)=4,Overblik!B$7,IF(WEEKDAY($A272)=5,Overblik!B$8,0))))),0)</f>
        <v>7.5</v>
      </c>
      <c r="D272">
        <f>IF(_xlfn.XLOOKUP($A272,Helligdage!B:B,Helligdage!B:B,"")="",IF(WEEKDAY($A272)=1,Overblik!C$4,IF(WEEKDAY($A272)=2,Overblik!C$5,IF(WEEKDAY($A272)=3,Overblik!C$6,IF(WEEKDAY($A272)=4,Overblik!C$7,IF(WEEKDAY($A272)=5,Overblik!C$8,0))))),0)</f>
        <v>6.25</v>
      </c>
      <c r="E272">
        <f>IF(_xlfn.XLOOKUP($A272,Helligdage!C:C,Helligdage!C:C,"")="",IF(WEEKDAY($A272)=1,Overblik!D$4,IF(WEEKDAY($A272)=2,Overblik!D$5,IF(WEEKDAY($A272)=3,Overblik!D$6,IF(WEEKDAY($A272)=4,Overblik!D$7,IF(WEEKDAY($A272)=5,Overblik!D$8,0))))),0)</f>
        <v>6</v>
      </c>
      <c r="F272">
        <f>IF(_xlfn.XLOOKUP($A272,Helligdage!D:D,Helligdage!D:D,"")="",IF(WEEKDAY($A272)=1,Overblik!E$4,IF(WEEKDAY($A272)=2,Overblik!E$5,IF(WEEKDAY($A272)=3,Overblik!E$6,IF(WEEKDAY($A272)=4,Overblik!E$7,IF(WEEKDAY($A272)=5,Overblik!E$8,0))))),0)</f>
        <v>7</v>
      </c>
    </row>
    <row r="273" spans="1:6" x14ac:dyDescent="0.3">
      <c r="A273" s="3">
        <f t="shared" si="9"/>
        <v>45561</v>
      </c>
      <c r="B273" s="12">
        <f t="shared" si="8"/>
        <v>9</v>
      </c>
      <c r="C273">
        <f>IF(_xlfn.XLOOKUP($A273,Helligdage!A:A,Helligdage!A:A,"")="",IF(WEEKDAY($A273)=1,Overblik!B$4,IF(WEEKDAY($A273)=2,Overblik!B$5,IF(WEEKDAY($A273)=3,Overblik!B$6,IF(WEEKDAY($A273)=4,Overblik!B$7,IF(WEEKDAY($A273)=5,Overblik!B$8,0))))),0)</f>
        <v>7</v>
      </c>
      <c r="D273">
        <f>IF(_xlfn.XLOOKUP($A273,Helligdage!B:B,Helligdage!B:B,"")="",IF(WEEKDAY($A273)=1,Overblik!C$4,IF(WEEKDAY($A273)=2,Overblik!C$5,IF(WEEKDAY($A273)=3,Overblik!C$6,IF(WEEKDAY($A273)=4,Overblik!C$7,IF(WEEKDAY($A273)=5,Overblik!C$8,0))))),0)</f>
        <v>0</v>
      </c>
      <c r="E273">
        <f>IF(_xlfn.XLOOKUP($A273,Helligdage!C:C,Helligdage!C:C,"")="",IF(WEEKDAY($A273)=1,Overblik!D$4,IF(WEEKDAY($A273)=2,Overblik!D$5,IF(WEEKDAY($A273)=3,Overblik!D$6,IF(WEEKDAY($A273)=4,Overblik!D$7,IF(WEEKDAY($A273)=5,Overblik!D$8,0))))),0)</f>
        <v>6</v>
      </c>
      <c r="F273">
        <f>IF(_xlfn.XLOOKUP($A273,Helligdage!D:D,Helligdage!D:D,"")="",IF(WEEKDAY($A273)=1,Overblik!E$4,IF(WEEKDAY($A273)=2,Overblik!E$5,IF(WEEKDAY($A273)=3,Overblik!E$6,IF(WEEKDAY($A273)=4,Overblik!E$7,IF(WEEKDAY($A273)=5,Overblik!E$8,0))))),0)</f>
        <v>6</v>
      </c>
    </row>
    <row r="274" spans="1:6" x14ac:dyDescent="0.3">
      <c r="A274" s="3">
        <f t="shared" si="9"/>
        <v>45562</v>
      </c>
      <c r="B274" s="12">
        <f t="shared" si="8"/>
        <v>9</v>
      </c>
      <c r="C274">
        <f>IF(_xlfn.XLOOKUP($A274,Helligdage!A:A,Helligdage!A:A,"")="",IF(WEEKDAY($A274)=1,Overblik!B$4,IF(WEEKDAY($A274)=2,Overblik!B$5,IF(WEEKDAY($A274)=3,Overblik!B$6,IF(WEEKDAY($A274)=4,Overblik!B$7,IF(WEEKDAY($A274)=5,Overblik!B$8,0))))),0)</f>
        <v>0</v>
      </c>
      <c r="D274">
        <f>IF(_xlfn.XLOOKUP($A274,Helligdage!B:B,Helligdage!B:B,"")="",IF(WEEKDAY($A274)=1,Overblik!C$4,IF(WEEKDAY($A274)=2,Overblik!C$5,IF(WEEKDAY($A274)=3,Overblik!C$6,IF(WEEKDAY($A274)=4,Overblik!C$7,IF(WEEKDAY($A274)=5,Overblik!C$8,0))))),0)</f>
        <v>0</v>
      </c>
      <c r="E274">
        <f>IF(_xlfn.XLOOKUP($A274,Helligdage!C:C,Helligdage!C:C,"")="",IF(WEEKDAY($A274)=1,Overblik!D$4,IF(WEEKDAY($A274)=2,Overblik!D$5,IF(WEEKDAY($A274)=3,Overblik!D$6,IF(WEEKDAY($A274)=4,Overblik!D$7,IF(WEEKDAY($A274)=5,Overblik!D$8,0))))),0)</f>
        <v>0</v>
      </c>
      <c r="F274">
        <f>IF(_xlfn.XLOOKUP($A274,Helligdage!D:D,Helligdage!D:D,"")="",IF(WEEKDAY($A274)=1,Overblik!E$4,IF(WEEKDAY($A274)=2,Overblik!E$5,IF(WEEKDAY($A274)=3,Overblik!E$6,IF(WEEKDAY($A274)=4,Overblik!E$7,IF(WEEKDAY($A274)=5,Overblik!E$8,0))))),0)</f>
        <v>0</v>
      </c>
    </row>
    <row r="275" spans="1:6" x14ac:dyDescent="0.3">
      <c r="A275" s="3">
        <f t="shared" si="9"/>
        <v>45563</v>
      </c>
      <c r="B275" s="12">
        <f t="shared" si="8"/>
        <v>9</v>
      </c>
      <c r="C275">
        <f>IF(_xlfn.XLOOKUP($A275,Helligdage!A:A,Helligdage!A:A,"")="",IF(WEEKDAY($A275)=1,Overblik!B$4,IF(WEEKDAY($A275)=2,Overblik!B$5,IF(WEEKDAY($A275)=3,Overblik!B$6,IF(WEEKDAY($A275)=4,Overblik!B$7,IF(WEEKDAY($A275)=5,Overblik!B$8,0))))),0)</f>
        <v>0</v>
      </c>
      <c r="D275">
        <f>IF(_xlfn.XLOOKUP($A275,Helligdage!B:B,Helligdage!B:B,"")="",IF(WEEKDAY($A275)=1,Overblik!C$4,IF(WEEKDAY($A275)=2,Overblik!C$5,IF(WEEKDAY($A275)=3,Overblik!C$6,IF(WEEKDAY($A275)=4,Overblik!C$7,IF(WEEKDAY($A275)=5,Overblik!C$8,0))))),0)</f>
        <v>0</v>
      </c>
      <c r="E275">
        <f>IF(_xlfn.XLOOKUP($A275,Helligdage!C:C,Helligdage!C:C,"")="",IF(WEEKDAY($A275)=1,Overblik!D$4,IF(WEEKDAY($A275)=2,Overblik!D$5,IF(WEEKDAY($A275)=3,Overblik!D$6,IF(WEEKDAY($A275)=4,Overblik!D$7,IF(WEEKDAY($A275)=5,Overblik!D$8,0))))),0)</f>
        <v>0</v>
      </c>
      <c r="F275">
        <f>IF(_xlfn.XLOOKUP($A275,Helligdage!D:D,Helligdage!D:D,"")="",IF(WEEKDAY($A275)=1,Overblik!E$4,IF(WEEKDAY($A275)=2,Overblik!E$5,IF(WEEKDAY($A275)=3,Overblik!E$6,IF(WEEKDAY($A275)=4,Overblik!E$7,IF(WEEKDAY($A275)=5,Overblik!E$8,0))))),0)</f>
        <v>0</v>
      </c>
    </row>
    <row r="276" spans="1:6" x14ac:dyDescent="0.3">
      <c r="A276" s="3">
        <f t="shared" si="9"/>
        <v>45564</v>
      </c>
      <c r="B276" s="12">
        <f t="shared" si="8"/>
        <v>9</v>
      </c>
      <c r="C276">
        <f>IF(_xlfn.XLOOKUP($A276,Helligdage!A:A,Helligdage!A:A,"")="",IF(WEEKDAY($A276)=1,Overblik!B$4,IF(WEEKDAY($A276)=2,Overblik!B$5,IF(WEEKDAY($A276)=3,Overblik!B$6,IF(WEEKDAY($A276)=4,Overblik!B$7,IF(WEEKDAY($A276)=5,Overblik!B$8,0))))),0)</f>
        <v>7.5</v>
      </c>
      <c r="D276">
        <f>IF(_xlfn.XLOOKUP($A276,Helligdage!B:B,Helligdage!B:B,"")="",IF(WEEKDAY($A276)=1,Overblik!C$4,IF(WEEKDAY($A276)=2,Overblik!C$5,IF(WEEKDAY($A276)=3,Overblik!C$6,IF(WEEKDAY($A276)=4,Overblik!C$7,IF(WEEKDAY($A276)=5,Overblik!C$8,0))))),0)</f>
        <v>6.25</v>
      </c>
      <c r="E276">
        <f>IF(_xlfn.XLOOKUP($A276,Helligdage!C:C,Helligdage!C:C,"")="",IF(WEEKDAY($A276)=1,Overblik!D$4,IF(WEEKDAY($A276)=2,Overblik!D$5,IF(WEEKDAY($A276)=3,Overblik!D$6,IF(WEEKDAY($A276)=4,Overblik!D$7,IF(WEEKDAY($A276)=5,Overblik!D$8,0))))),0)</f>
        <v>6</v>
      </c>
      <c r="F276">
        <f>IF(_xlfn.XLOOKUP($A276,Helligdage!D:D,Helligdage!D:D,"")="",IF(WEEKDAY($A276)=1,Overblik!E$4,IF(WEEKDAY($A276)=2,Overblik!E$5,IF(WEEKDAY($A276)=3,Overblik!E$6,IF(WEEKDAY($A276)=4,Overblik!E$7,IF(WEEKDAY($A276)=5,Overblik!E$8,0))))),0)</f>
        <v>7</v>
      </c>
    </row>
    <row r="277" spans="1:6" x14ac:dyDescent="0.3">
      <c r="A277" s="3">
        <f t="shared" si="9"/>
        <v>45565</v>
      </c>
      <c r="B277" s="12">
        <f t="shared" si="8"/>
        <v>9</v>
      </c>
      <c r="C277">
        <f>IF(_xlfn.XLOOKUP($A277,Helligdage!A:A,Helligdage!A:A,"")="",IF(WEEKDAY($A277)=1,Overblik!B$4,IF(WEEKDAY($A277)=2,Overblik!B$5,IF(WEEKDAY($A277)=3,Overblik!B$6,IF(WEEKDAY($A277)=4,Overblik!B$7,IF(WEEKDAY($A277)=5,Overblik!B$8,0))))),0)</f>
        <v>7.5</v>
      </c>
      <c r="D277">
        <f>IF(_xlfn.XLOOKUP($A277,Helligdage!B:B,Helligdage!B:B,"")="",IF(WEEKDAY($A277)=1,Overblik!C$4,IF(WEEKDAY($A277)=2,Overblik!C$5,IF(WEEKDAY($A277)=3,Overblik!C$6,IF(WEEKDAY($A277)=4,Overblik!C$7,IF(WEEKDAY($A277)=5,Overblik!C$8,0))))),0)</f>
        <v>6.25</v>
      </c>
      <c r="E277">
        <f>IF(_xlfn.XLOOKUP($A277,Helligdage!C:C,Helligdage!C:C,"")="",IF(WEEKDAY($A277)=1,Overblik!D$4,IF(WEEKDAY($A277)=2,Overblik!D$5,IF(WEEKDAY($A277)=3,Overblik!D$6,IF(WEEKDAY($A277)=4,Overblik!D$7,IF(WEEKDAY($A277)=5,Overblik!D$8,0))))),0)</f>
        <v>6</v>
      </c>
      <c r="F277">
        <f>IF(_xlfn.XLOOKUP($A277,Helligdage!D:D,Helligdage!D:D,"")="",IF(WEEKDAY($A277)=1,Overblik!E$4,IF(WEEKDAY($A277)=2,Overblik!E$5,IF(WEEKDAY($A277)=3,Overblik!E$6,IF(WEEKDAY($A277)=4,Overblik!E$7,IF(WEEKDAY($A277)=5,Overblik!E$8,0))))),0)</f>
        <v>7</v>
      </c>
    </row>
    <row r="278" spans="1:6" x14ac:dyDescent="0.3">
      <c r="A278" s="3">
        <f t="shared" si="9"/>
        <v>45566</v>
      </c>
      <c r="B278" s="12">
        <f t="shared" si="8"/>
        <v>10</v>
      </c>
      <c r="C278">
        <f>IF(_xlfn.XLOOKUP($A278,Helligdage!A:A,Helligdage!A:A,"")="",IF(WEEKDAY($A278)=1,Overblik!B$4,IF(WEEKDAY($A278)=2,Overblik!B$5,IF(WEEKDAY($A278)=3,Overblik!B$6,IF(WEEKDAY($A278)=4,Overblik!B$7,IF(WEEKDAY($A278)=5,Overblik!B$8,0))))),0)</f>
        <v>7.5</v>
      </c>
      <c r="D278">
        <f>IF(_xlfn.XLOOKUP($A278,Helligdage!B:B,Helligdage!B:B,"")="",IF(WEEKDAY($A278)=1,Overblik!C$4,IF(WEEKDAY($A278)=2,Overblik!C$5,IF(WEEKDAY($A278)=3,Overblik!C$6,IF(WEEKDAY($A278)=4,Overblik!C$7,IF(WEEKDAY($A278)=5,Overblik!C$8,0))))),0)</f>
        <v>6.25</v>
      </c>
      <c r="E278">
        <f>IF(_xlfn.XLOOKUP($A278,Helligdage!C:C,Helligdage!C:C,"")="",IF(WEEKDAY($A278)=1,Overblik!D$4,IF(WEEKDAY($A278)=2,Overblik!D$5,IF(WEEKDAY($A278)=3,Overblik!D$6,IF(WEEKDAY($A278)=4,Overblik!D$7,IF(WEEKDAY($A278)=5,Overblik!D$8,0))))),0)</f>
        <v>6</v>
      </c>
      <c r="F278">
        <f>IF(_xlfn.XLOOKUP($A278,Helligdage!D:D,Helligdage!D:D,"")="",IF(WEEKDAY($A278)=1,Overblik!E$4,IF(WEEKDAY($A278)=2,Overblik!E$5,IF(WEEKDAY($A278)=3,Overblik!E$6,IF(WEEKDAY($A278)=4,Overblik!E$7,IF(WEEKDAY($A278)=5,Overblik!E$8,0))))),0)</f>
        <v>7</v>
      </c>
    </row>
    <row r="279" spans="1:6" x14ac:dyDescent="0.3">
      <c r="A279" s="3">
        <f t="shared" si="9"/>
        <v>45567</v>
      </c>
      <c r="B279" s="12">
        <f t="shared" si="8"/>
        <v>10</v>
      </c>
      <c r="C279">
        <f>IF(_xlfn.XLOOKUP($A279,Helligdage!A:A,Helligdage!A:A,"")="",IF(WEEKDAY($A279)=1,Overblik!B$4,IF(WEEKDAY($A279)=2,Overblik!B$5,IF(WEEKDAY($A279)=3,Overblik!B$6,IF(WEEKDAY($A279)=4,Overblik!B$7,IF(WEEKDAY($A279)=5,Overblik!B$8,0))))),0)</f>
        <v>7.5</v>
      </c>
      <c r="D279">
        <f>IF(_xlfn.XLOOKUP($A279,Helligdage!B:B,Helligdage!B:B,"")="",IF(WEEKDAY($A279)=1,Overblik!C$4,IF(WEEKDAY($A279)=2,Overblik!C$5,IF(WEEKDAY($A279)=3,Overblik!C$6,IF(WEEKDAY($A279)=4,Overblik!C$7,IF(WEEKDAY($A279)=5,Overblik!C$8,0))))),0)</f>
        <v>6.25</v>
      </c>
      <c r="E279">
        <f>IF(_xlfn.XLOOKUP($A279,Helligdage!C:C,Helligdage!C:C,"")="",IF(WEEKDAY($A279)=1,Overblik!D$4,IF(WEEKDAY($A279)=2,Overblik!D$5,IF(WEEKDAY($A279)=3,Overblik!D$6,IF(WEEKDAY($A279)=4,Overblik!D$7,IF(WEEKDAY($A279)=5,Overblik!D$8,0))))),0)</f>
        <v>6</v>
      </c>
      <c r="F279">
        <f>IF(_xlfn.XLOOKUP($A279,Helligdage!D:D,Helligdage!D:D,"")="",IF(WEEKDAY($A279)=1,Overblik!E$4,IF(WEEKDAY($A279)=2,Overblik!E$5,IF(WEEKDAY($A279)=3,Overblik!E$6,IF(WEEKDAY($A279)=4,Overblik!E$7,IF(WEEKDAY($A279)=5,Overblik!E$8,0))))),0)</f>
        <v>7</v>
      </c>
    </row>
    <row r="280" spans="1:6" x14ac:dyDescent="0.3">
      <c r="A280" s="3">
        <f t="shared" si="9"/>
        <v>45568</v>
      </c>
      <c r="B280" s="12">
        <f t="shared" si="8"/>
        <v>10</v>
      </c>
      <c r="C280">
        <f>IF(_xlfn.XLOOKUP($A280,Helligdage!A:A,Helligdage!A:A,"")="",IF(WEEKDAY($A280)=1,Overblik!B$4,IF(WEEKDAY($A280)=2,Overblik!B$5,IF(WEEKDAY($A280)=3,Overblik!B$6,IF(WEEKDAY($A280)=4,Overblik!B$7,IF(WEEKDAY($A280)=5,Overblik!B$8,0))))),0)</f>
        <v>7</v>
      </c>
      <c r="D280">
        <f>IF(_xlfn.XLOOKUP($A280,Helligdage!B:B,Helligdage!B:B,"")="",IF(WEEKDAY($A280)=1,Overblik!C$4,IF(WEEKDAY($A280)=2,Overblik!C$5,IF(WEEKDAY($A280)=3,Overblik!C$6,IF(WEEKDAY($A280)=4,Overblik!C$7,IF(WEEKDAY($A280)=5,Overblik!C$8,0))))),0)</f>
        <v>0</v>
      </c>
      <c r="E280">
        <f>IF(_xlfn.XLOOKUP($A280,Helligdage!C:C,Helligdage!C:C,"")="",IF(WEEKDAY($A280)=1,Overblik!D$4,IF(WEEKDAY($A280)=2,Overblik!D$5,IF(WEEKDAY($A280)=3,Overblik!D$6,IF(WEEKDAY($A280)=4,Overblik!D$7,IF(WEEKDAY($A280)=5,Overblik!D$8,0))))),0)</f>
        <v>6</v>
      </c>
      <c r="F280">
        <f>IF(_xlfn.XLOOKUP($A280,Helligdage!D:D,Helligdage!D:D,"")="",IF(WEEKDAY($A280)=1,Overblik!E$4,IF(WEEKDAY($A280)=2,Overblik!E$5,IF(WEEKDAY($A280)=3,Overblik!E$6,IF(WEEKDAY($A280)=4,Overblik!E$7,IF(WEEKDAY($A280)=5,Overblik!E$8,0))))),0)</f>
        <v>6</v>
      </c>
    </row>
    <row r="281" spans="1:6" x14ac:dyDescent="0.3">
      <c r="A281" s="3">
        <f t="shared" si="9"/>
        <v>45569</v>
      </c>
      <c r="B281" s="12">
        <f t="shared" si="8"/>
        <v>10</v>
      </c>
      <c r="C281">
        <f>IF(_xlfn.XLOOKUP($A281,Helligdage!A:A,Helligdage!A:A,"")="",IF(WEEKDAY($A281)=1,Overblik!B$4,IF(WEEKDAY($A281)=2,Overblik!B$5,IF(WEEKDAY($A281)=3,Overblik!B$6,IF(WEEKDAY($A281)=4,Overblik!B$7,IF(WEEKDAY($A281)=5,Overblik!B$8,0))))),0)</f>
        <v>0</v>
      </c>
      <c r="D281">
        <f>IF(_xlfn.XLOOKUP($A281,Helligdage!B:B,Helligdage!B:B,"")="",IF(WEEKDAY($A281)=1,Overblik!C$4,IF(WEEKDAY($A281)=2,Overblik!C$5,IF(WEEKDAY($A281)=3,Overblik!C$6,IF(WEEKDAY($A281)=4,Overblik!C$7,IF(WEEKDAY($A281)=5,Overblik!C$8,0))))),0)</f>
        <v>0</v>
      </c>
      <c r="E281">
        <f>IF(_xlfn.XLOOKUP($A281,Helligdage!C:C,Helligdage!C:C,"")="",IF(WEEKDAY($A281)=1,Overblik!D$4,IF(WEEKDAY($A281)=2,Overblik!D$5,IF(WEEKDAY($A281)=3,Overblik!D$6,IF(WEEKDAY($A281)=4,Overblik!D$7,IF(WEEKDAY($A281)=5,Overblik!D$8,0))))),0)</f>
        <v>0</v>
      </c>
      <c r="F281">
        <f>IF(_xlfn.XLOOKUP($A281,Helligdage!D:D,Helligdage!D:D,"")="",IF(WEEKDAY($A281)=1,Overblik!E$4,IF(WEEKDAY($A281)=2,Overblik!E$5,IF(WEEKDAY($A281)=3,Overblik!E$6,IF(WEEKDAY($A281)=4,Overblik!E$7,IF(WEEKDAY($A281)=5,Overblik!E$8,0))))),0)</f>
        <v>0</v>
      </c>
    </row>
    <row r="282" spans="1:6" x14ac:dyDescent="0.3">
      <c r="A282" s="3">
        <f t="shared" si="9"/>
        <v>45570</v>
      </c>
      <c r="B282" s="12">
        <f t="shared" si="8"/>
        <v>10</v>
      </c>
      <c r="C282">
        <f>IF(_xlfn.XLOOKUP($A282,Helligdage!A:A,Helligdage!A:A,"")="",IF(WEEKDAY($A282)=1,Overblik!B$4,IF(WEEKDAY($A282)=2,Overblik!B$5,IF(WEEKDAY($A282)=3,Overblik!B$6,IF(WEEKDAY($A282)=4,Overblik!B$7,IF(WEEKDAY($A282)=5,Overblik!B$8,0))))),0)</f>
        <v>0</v>
      </c>
      <c r="D282">
        <f>IF(_xlfn.XLOOKUP($A282,Helligdage!B:B,Helligdage!B:B,"")="",IF(WEEKDAY($A282)=1,Overblik!C$4,IF(WEEKDAY($A282)=2,Overblik!C$5,IF(WEEKDAY($A282)=3,Overblik!C$6,IF(WEEKDAY($A282)=4,Overblik!C$7,IF(WEEKDAY($A282)=5,Overblik!C$8,0))))),0)</f>
        <v>0</v>
      </c>
      <c r="E282">
        <f>IF(_xlfn.XLOOKUP($A282,Helligdage!C:C,Helligdage!C:C,"")="",IF(WEEKDAY($A282)=1,Overblik!D$4,IF(WEEKDAY($A282)=2,Overblik!D$5,IF(WEEKDAY($A282)=3,Overblik!D$6,IF(WEEKDAY($A282)=4,Overblik!D$7,IF(WEEKDAY($A282)=5,Overblik!D$8,0))))),0)</f>
        <v>0</v>
      </c>
      <c r="F282">
        <f>IF(_xlfn.XLOOKUP($A282,Helligdage!D:D,Helligdage!D:D,"")="",IF(WEEKDAY($A282)=1,Overblik!E$4,IF(WEEKDAY($A282)=2,Overblik!E$5,IF(WEEKDAY($A282)=3,Overblik!E$6,IF(WEEKDAY($A282)=4,Overblik!E$7,IF(WEEKDAY($A282)=5,Overblik!E$8,0))))),0)</f>
        <v>0</v>
      </c>
    </row>
    <row r="283" spans="1:6" x14ac:dyDescent="0.3">
      <c r="A283" s="3">
        <f t="shared" si="9"/>
        <v>45571</v>
      </c>
      <c r="B283" s="12">
        <f t="shared" si="8"/>
        <v>10</v>
      </c>
      <c r="C283">
        <f>IF(_xlfn.XLOOKUP($A283,Helligdage!A:A,Helligdage!A:A,"")="",IF(WEEKDAY($A283)=1,Overblik!B$4,IF(WEEKDAY($A283)=2,Overblik!B$5,IF(WEEKDAY($A283)=3,Overblik!B$6,IF(WEEKDAY($A283)=4,Overblik!B$7,IF(WEEKDAY($A283)=5,Overblik!B$8,0))))),0)</f>
        <v>7.5</v>
      </c>
      <c r="D283">
        <f>IF(_xlfn.XLOOKUP($A283,Helligdage!B:B,Helligdage!B:B,"")="",IF(WEEKDAY($A283)=1,Overblik!C$4,IF(WEEKDAY($A283)=2,Overblik!C$5,IF(WEEKDAY($A283)=3,Overblik!C$6,IF(WEEKDAY($A283)=4,Overblik!C$7,IF(WEEKDAY($A283)=5,Overblik!C$8,0))))),0)</f>
        <v>6.25</v>
      </c>
      <c r="E283">
        <f>IF(_xlfn.XLOOKUP($A283,Helligdage!C:C,Helligdage!C:C,"")="",IF(WEEKDAY($A283)=1,Overblik!D$4,IF(WEEKDAY($A283)=2,Overblik!D$5,IF(WEEKDAY($A283)=3,Overblik!D$6,IF(WEEKDAY($A283)=4,Overblik!D$7,IF(WEEKDAY($A283)=5,Overblik!D$8,0))))),0)</f>
        <v>6</v>
      </c>
      <c r="F283">
        <f>IF(_xlfn.XLOOKUP($A283,Helligdage!D:D,Helligdage!D:D,"")="",IF(WEEKDAY($A283)=1,Overblik!E$4,IF(WEEKDAY($A283)=2,Overblik!E$5,IF(WEEKDAY($A283)=3,Overblik!E$6,IF(WEEKDAY($A283)=4,Overblik!E$7,IF(WEEKDAY($A283)=5,Overblik!E$8,0))))),0)</f>
        <v>7</v>
      </c>
    </row>
    <row r="284" spans="1:6" x14ac:dyDescent="0.3">
      <c r="A284" s="3">
        <f t="shared" si="9"/>
        <v>45572</v>
      </c>
      <c r="B284" s="12">
        <f t="shared" si="8"/>
        <v>10</v>
      </c>
      <c r="C284">
        <f>IF(_xlfn.XLOOKUP($A284,Helligdage!A:A,Helligdage!A:A,"")="",IF(WEEKDAY($A284)=1,Overblik!B$4,IF(WEEKDAY($A284)=2,Overblik!B$5,IF(WEEKDAY($A284)=3,Overblik!B$6,IF(WEEKDAY($A284)=4,Overblik!B$7,IF(WEEKDAY($A284)=5,Overblik!B$8,0))))),0)</f>
        <v>7.5</v>
      </c>
      <c r="D284">
        <f>IF(_xlfn.XLOOKUP($A284,Helligdage!B:B,Helligdage!B:B,"")="",IF(WEEKDAY($A284)=1,Overblik!C$4,IF(WEEKDAY($A284)=2,Overblik!C$5,IF(WEEKDAY($A284)=3,Overblik!C$6,IF(WEEKDAY($A284)=4,Overblik!C$7,IF(WEEKDAY($A284)=5,Overblik!C$8,0))))),0)</f>
        <v>6.25</v>
      </c>
      <c r="E284">
        <f>IF(_xlfn.XLOOKUP($A284,Helligdage!C:C,Helligdage!C:C,"")="",IF(WEEKDAY($A284)=1,Overblik!D$4,IF(WEEKDAY($A284)=2,Overblik!D$5,IF(WEEKDAY($A284)=3,Overblik!D$6,IF(WEEKDAY($A284)=4,Overblik!D$7,IF(WEEKDAY($A284)=5,Overblik!D$8,0))))),0)</f>
        <v>6</v>
      </c>
      <c r="F284">
        <f>IF(_xlfn.XLOOKUP($A284,Helligdage!D:D,Helligdage!D:D,"")="",IF(WEEKDAY($A284)=1,Overblik!E$4,IF(WEEKDAY($A284)=2,Overblik!E$5,IF(WEEKDAY($A284)=3,Overblik!E$6,IF(WEEKDAY($A284)=4,Overblik!E$7,IF(WEEKDAY($A284)=5,Overblik!E$8,0))))),0)</f>
        <v>7</v>
      </c>
    </row>
    <row r="285" spans="1:6" x14ac:dyDescent="0.3">
      <c r="A285" s="3">
        <f t="shared" si="9"/>
        <v>45573</v>
      </c>
      <c r="B285" s="12">
        <f t="shared" si="8"/>
        <v>10</v>
      </c>
      <c r="C285">
        <f>IF(_xlfn.XLOOKUP($A285,Helligdage!A:A,Helligdage!A:A,"")="",IF(WEEKDAY($A285)=1,Overblik!B$4,IF(WEEKDAY($A285)=2,Overblik!B$5,IF(WEEKDAY($A285)=3,Overblik!B$6,IF(WEEKDAY($A285)=4,Overblik!B$7,IF(WEEKDAY($A285)=5,Overblik!B$8,0))))),0)</f>
        <v>7.5</v>
      </c>
      <c r="D285">
        <f>IF(_xlfn.XLOOKUP($A285,Helligdage!B:B,Helligdage!B:B,"")="",IF(WEEKDAY($A285)=1,Overblik!C$4,IF(WEEKDAY($A285)=2,Overblik!C$5,IF(WEEKDAY($A285)=3,Overblik!C$6,IF(WEEKDAY($A285)=4,Overblik!C$7,IF(WEEKDAY($A285)=5,Overblik!C$8,0))))),0)</f>
        <v>6.25</v>
      </c>
      <c r="E285">
        <f>IF(_xlfn.XLOOKUP($A285,Helligdage!C:C,Helligdage!C:C,"")="",IF(WEEKDAY($A285)=1,Overblik!D$4,IF(WEEKDAY($A285)=2,Overblik!D$5,IF(WEEKDAY($A285)=3,Overblik!D$6,IF(WEEKDAY($A285)=4,Overblik!D$7,IF(WEEKDAY($A285)=5,Overblik!D$8,0))))),0)</f>
        <v>6</v>
      </c>
      <c r="F285">
        <f>IF(_xlfn.XLOOKUP($A285,Helligdage!D:D,Helligdage!D:D,"")="",IF(WEEKDAY($A285)=1,Overblik!E$4,IF(WEEKDAY($A285)=2,Overblik!E$5,IF(WEEKDAY($A285)=3,Overblik!E$6,IF(WEEKDAY($A285)=4,Overblik!E$7,IF(WEEKDAY($A285)=5,Overblik!E$8,0))))),0)</f>
        <v>7</v>
      </c>
    </row>
    <row r="286" spans="1:6" x14ac:dyDescent="0.3">
      <c r="A286" s="3">
        <f t="shared" si="9"/>
        <v>45574</v>
      </c>
      <c r="B286" s="12">
        <f t="shared" si="8"/>
        <v>10</v>
      </c>
      <c r="C286">
        <f>IF(_xlfn.XLOOKUP($A286,Helligdage!A:A,Helligdage!A:A,"")="",IF(WEEKDAY($A286)=1,Overblik!B$4,IF(WEEKDAY($A286)=2,Overblik!B$5,IF(WEEKDAY($A286)=3,Overblik!B$6,IF(WEEKDAY($A286)=4,Overblik!B$7,IF(WEEKDAY($A286)=5,Overblik!B$8,0))))),0)</f>
        <v>7.5</v>
      </c>
      <c r="D286">
        <f>IF(_xlfn.XLOOKUP($A286,Helligdage!B:B,Helligdage!B:B,"")="",IF(WEEKDAY($A286)=1,Overblik!C$4,IF(WEEKDAY($A286)=2,Overblik!C$5,IF(WEEKDAY($A286)=3,Overblik!C$6,IF(WEEKDAY($A286)=4,Overblik!C$7,IF(WEEKDAY($A286)=5,Overblik!C$8,0))))),0)</f>
        <v>6.25</v>
      </c>
      <c r="E286">
        <f>IF(_xlfn.XLOOKUP($A286,Helligdage!C:C,Helligdage!C:C,"")="",IF(WEEKDAY($A286)=1,Overblik!D$4,IF(WEEKDAY($A286)=2,Overblik!D$5,IF(WEEKDAY($A286)=3,Overblik!D$6,IF(WEEKDAY($A286)=4,Overblik!D$7,IF(WEEKDAY($A286)=5,Overblik!D$8,0))))),0)</f>
        <v>6</v>
      </c>
      <c r="F286">
        <f>IF(_xlfn.XLOOKUP($A286,Helligdage!D:D,Helligdage!D:D,"")="",IF(WEEKDAY($A286)=1,Overblik!E$4,IF(WEEKDAY($A286)=2,Overblik!E$5,IF(WEEKDAY($A286)=3,Overblik!E$6,IF(WEEKDAY($A286)=4,Overblik!E$7,IF(WEEKDAY($A286)=5,Overblik!E$8,0))))),0)</f>
        <v>7</v>
      </c>
    </row>
    <row r="287" spans="1:6" x14ac:dyDescent="0.3">
      <c r="A287" s="3">
        <f t="shared" si="9"/>
        <v>45575</v>
      </c>
      <c r="B287" s="12">
        <f t="shared" si="8"/>
        <v>10</v>
      </c>
      <c r="C287">
        <f>IF(_xlfn.XLOOKUP($A287,Helligdage!A:A,Helligdage!A:A,"")="",IF(WEEKDAY($A287)=1,Overblik!B$4,IF(WEEKDAY($A287)=2,Overblik!B$5,IF(WEEKDAY($A287)=3,Overblik!B$6,IF(WEEKDAY($A287)=4,Overblik!B$7,IF(WEEKDAY($A287)=5,Overblik!B$8,0))))),0)</f>
        <v>7</v>
      </c>
      <c r="D287">
        <f>IF(_xlfn.XLOOKUP($A287,Helligdage!B:B,Helligdage!B:B,"")="",IF(WEEKDAY($A287)=1,Overblik!C$4,IF(WEEKDAY($A287)=2,Overblik!C$5,IF(WEEKDAY($A287)=3,Overblik!C$6,IF(WEEKDAY($A287)=4,Overblik!C$7,IF(WEEKDAY($A287)=5,Overblik!C$8,0))))),0)</f>
        <v>0</v>
      </c>
      <c r="E287">
        <f>IF(_xlfn.XLOOKUP($A287,Helligdage!C:C,Helligdage!C:C,"")="",IF(WEEKDAY($A287)=1,Overblik!D$4,IF(WEEKDAY($A287)=2,Overblik!D$5,IF(WEEKDAY($A287)=3,Overblik!D$6,IF(WEEKDAY($A287)=4,Overblik!D$7,IF(WEEKDAY($A287)=5,Overblik!D$8,0))))),0)</f>
        <v>6</v>
      </c>
      <c r="F287">
        <f>IF(_xlfn.XLOOKUP($A287,Helligdage!D:D,Helligdage!D:D,"")="",IF(WEEKDAY($A287)=1,Overblik!E$4,IF(WEEKDAY($A287)=2,Overblik!E$5,IF(WEEKDAY($A287)=3,Overblik!E$6,IF(WEEKDAY($A287)=4,Overblik!E$7,IF(WEEKDAY($A287)=5,Overblik!E$8,0))))),0)</f>
        <v>6</v>
      </c>
    </row>
    <row r="288" spans="1:6" x14ac:dyDescent="0.3">
      <c r="A288" s="3">
        <f t="shared" si="9"/>
        <v>45576</v>
      </c>
      <c r="B288" s="12">
        <f t="shared" si="8"/>
        <v>10</v>
      </c>
      <c r="C288">
        <f>IF(_xlfn.XLOOKUP($A288,Helligdage!A:A,Helligdage!A:A,"")="",IF(WEEKDAY($A288)=1,Overblik!B$4,IF(WEEKDAY($A288)=2,Overblik!B$5,IF(WEEKDAY($A288)=3,Overblik!B$6,IF(WEEKDAY($A288)=4,Overblik!B$7,IF(WEEKDAY($A288)=5,Overblik!B$8,0))))),0)</f>
        <v>0</v>
      </c>
      <c r="D288">
        <f>IF(_xlfn.XLOOKUP($A288,Helligdage!B:B,Helligdage!B:B,"")="",IF(WEEKDAY($A288)=1,Overblik!C$4,IF(WEEKDAY($A288)=2,Overblik!C$5,IF(WEEKDAY($A288)=3,Overblik!C$6,IF(WEEKDAY($A288)=4,Overblik!C$7,IF(WEEKDAY($A288)=5,Overblik!C$8,0))))),0)</f>
        <v>0</v>
      </c>
      <c r="E288">
        <f>IF(_xlfn.XLOOKUP($A288,Helligdage!C:C,Helligdage!C:C,"")="",IF(WEEKDAY($A288)=1,Overblik!D$4,IF(WEEKDAY($A288)=2,Overblik!D$5,IF(WEEKDAY($A288)=3,Overblik!D$6,IF(WEEKDAY($A288)=4,Overblik!D$7,IF(WEEKDAY($A288)=5,Overblik!D$8,0))))),0)</f>
        <v>0</v>
      </c>
      <c r="F288">
        <f>IF(_xlfn.XLOOKUP($A288,Helligdage!D:D,Helligdage!D:D,"")="",IF(WEEKDAY($A288)=1,Overblik!E$4,IF(WEEKDAY($A288)=2,Overblik!E$5,IF(WEEKDAY($A288)=3,Overblik!E$6,IF(WEEKDAY($A288)=4,Overblik!E$7,IF(WEEKDAY($A288)=5,Overblik!E$8,0))))),0)</f>
        <v>0</v>
      </c>
    </row>
    <row r="289" spans="1:6" x14ac:dyDescent="0.3">
      <c r="A289" s="3">
        <f t="shared" si="9"/>
        <v>45577</v>
      </c>
      <c r="B289" s="12">
        <f t="shared" si="8"/>
        <v>10</v>
      </c>
      <c r="C289">
        <f>IF(_xlfn.XLOOKUP($A289,Helligdage!A:A,Helligdage!A:A,"")="",IF(WEEKDAY($A289)=1,Overblik!B$4,IF(WEEKDAY($A289)=2,Overblik!B$5,IF(WEEKDAY($A289)=3,Overblik!B$6,IF(WEEKDAY($A289)=4,Overblik!B$7,IF(WEEKDAY($A289)=5,Overblik!B$8,0))))),0)</f>
        <v>0</v>
      </c>
      <c r="D289">
        <f>IF(_xlfn.XLOOKUP($A289,Helligdage!B:B,Helligdage!B:B,"")="",IF(WEEKDAY($A289)=1,Overblik!C$4,IF(WEEKDAY($A289)=2,Overblik!C$5,IF(WEEKDAY($A289)=3,Overblik!C$6,IF(WEEKDAY($A289)=4,Overblik!C$7,IF(WEEKDAY($A289)=5,Overblik!C$8,0))))),0)</f>
        <v>0</v>
      </c>
      <c r="E289">
        <f>IF(_xlfn.XLOOKUP($A289,Helligdage!C:C,Helligdage!C:C,"")="",IF(WEEKDAY($A289)=1,Overblik!D$4,IF(WEEKDAY($A289)=2,Overblik!D$5,IF(WEEKDAY($A289)=3,Overblik!D$6,IF(WEEKDAY($A289)=4,Overblik!D$7,IF(WEEKDAY($A289)=5,Overblik!D$8,0))))),0)</f>
        <v>0</v>
      </c>
      <c r="F289">
        <f>IF(_xlfn.XLOOKUP($A289,Helligdage!D:D,Helligdage!D:D,"")="",IF(WEEKDAY($A289)=1,Overblik!E$4,IF(WEEKDAY($A289)=2,Overblik!E$5,IF(WEEKDAY($A289)=3,Overblik!E$6,IF(WEEKDAY($A289)=4,Overblik!E$7,IF(WEEKDAY($A289)=5,Overblik!E$8,0))))),0)</f>
        <v>0</v>
      </c>
    </row>
    <row r="290" spans="1:6" x14ac:dyDescent="0.3">
      <c r="A290" s="3">
        <f t="shared" si="9"/>
        <v>45578</v>
      </c>
      <c r="B290" s="12">
        <f t="shared" si="8"/>
        <v>10</v>
      </c>
      <c r="C290">
        <f>IF(_xlfn.XLOOKUP($A290,Helligdage!A:A,Helligdage!A:A,"")="",IF(WEEKDAY($A290)=1,Overblik!B$4,IF(WEEKDAY($A290)=2,Overblik!B$5,IF(WEEKDAY($A290)=3,Overblik!B$6,IF(WEEKDAY($A290)=4,Overblik!B$7,IF(WEEKDAY($A290)=5,Overblik!B$8,0))))),0)</f>
        <v>7.5</v>
      </c>
      <c r="D290">
        <f>IF(_xlfn.XLOOKUP($A290,Helligdage!B:B,Helligdage!B:B,"")="",IF(WEEKDAY($A290)=1,Overblik!C$4,IF(WEEKDAY($A290)=2,Overblik!C$5,IF(WEEKDAY($A290)=3,Overblik!C$6,IF(WEEKDAY($A290)=4,Overblik!C$7,IF(WEEKDAY($A290)=5,Overblik!C$8,0))))),0)</f>
        <v>6.25</v>
      </c>
      <c r="E290">
        <f>IF(_xlfn.XLOOKUP($A290,Helligdage!C:C,Helligdage!C:C,"")="",IF(WEEKDAY($A290)=1,Overblik!D$4,IF(WEEKDAY($A290)=2,Overblik!D$5,IF(WEEKDAY($A290)=3,Overblik!D$6,IF(WEEKDAY($A290)=4,Overblik!D$7,IF(WEEKDAY($A290)=5,Overblik!D$8,0))))),0)</f>
        <v>6</v>
      </c>
      <c r="F290">
        <f>IF(_xlfn.XLOOKUP($A290,Helligdage!D:D,Helligdage!D:D,"")="",IF(WEEKDAY($A290)=1,Overblik!E$4,IF(WEEKDAY($A290)=2,Overblik!E$5,IF(WEEKDAY($A290)=3,Overblik!E$6,IF(WEEKDAY($A290)=4,Overblik!E$7,IF(WEEKDAY($A290)=5,Overblik!E$8,0))))),0)</f>
        <v>7</v>
      </c>
    </row>
    <row r="291" spans="1:6" x14ac:dyDescent="0.3">
      <c r="A291" s="3">
        <f t="shared" si="9"/>
        <v>45579</v>
      </c>
      <c r="B291" s="12">
        <f t="shared" si="8"/>
        <v>10</v>
      </c>
      <c r="C291">
        <f>IF(_xlfn.XLOOKUP($A291,Helligdage!A:A,Helligdage!A:A,"")="",IF(WEEKDAY($A291)=1,Overblik!B$4,IF(WEEKDAY($A291)=2,Overblik!B$5,IF(WEEKDAY($A291)=3,Overblik!B$6,IF(WEEKDAY($A291)=4,Overblik!B$7,IF(WEEKDAY($A291)=5,Overblik!B$8,0))))),0)</f>
        <v>7.5</v>
      </c>
      <c r="D291">
        <f>IF(_xlfn.XLOOKUP($A291,Helligdage!B:B,Helligdage!B:B,"")="",IF(WEEKDAY($A291)=1,Overblik!C$4,IF(WEEKDAY($A291)=2,Overblik!C$5,IF(WEEKDAY($A291)=3,Overblik!C$6,IF(WEEKDAY($A291)=4,Overblik!C$7,IF(WEEKDAY($A291)=5,Overblik!C$8,0))))),0)</f>
        <v>6.25</v>
      </c>
      <c r="E291">
        <f>IF(_xlfn.XLOOKUP($A291,Helligdage!C:C,Helligdage!C:C,"")="",IF(WEEKDAY($A291)=1,Overblik!D$4,IF(WEEKDAY($A291)=2,Overblik!D$5,IF(WEEKDAY($A291)=3,Overblik!D$6,IF(WEEKDAY($A291)=4,Overblik!D$7,IF(WEEKDAY($A291)=5,Overblik!D$8,0))))),0)</f>
        <v>6</v>
      </c>
      <c r="F291">
        <f>IF(_xlfn.XLOOKUP($A291,Helligdage!D:D,Helligdage!D:D,"")="",IF(WEEKDAY($A291)=1,Overblik!E$4,IF(WEEKDAY($A291)=2,Overblik!E$5,IF(WEEKDAY($A291)=3,Overblik!E$6,IF(WEEKDAY($A291)=4,Overblik!E$7,IF(WEEKDAY($A291)=5,Overblik!E$8,0))))),0)</f>
        <v>7</v>
      </c>
    </row>
    <row r="292" spans="1:6" x14ac:dyDescent="0.3">
      <c r="A292" s="3">
        <f t="shared" si="9"/>
        <v>45580</v>
      </c>
      <c r="B292" s="12">
        <f t="shared" si="8"/>
        <v>10</v>
      </c>
      <c r="C292">
        <f>IF(_xlfn.XLOOKUP($A292,Helligdage!A:A,Helligdage!A:A,"")="",IF(WEEKDAY($A292)=1,Overblik!B$4,IF(WEEKDAY($A292)=2,Overblik!B$5,IF(WEEKDAY($A292)=3,Overblik!B$6,IF(WEEKDAY($A292)=4,Overblik!B$7,IF(WEEKDAY($A292)=5,Overblik!B$8,0))))),0)</f>
        <v>7.5</v>
      </c>
      <c r="D292">
        <f>IF(_xlfn.XLOOKUP($A292,Helligdage!B:B,Helligdage!B:B,"")="",IF(WEEKDAY($A292)=1,Overblik!C$4,IF(WEEKDAY($A292)=2,Overblik!C$5,IF(WEEKDAY($A292)=3,Overblik!C$6,IF(WEEKDAY($A292)=4,Overblik!C$7,IF(WEEKDAY($A292)=5,Overblik!C$8,0))))),0)</f>
        <v>6.25</v>
      </c>
      <c r="E292">
        <f>IF(_xlfn.XLOOKUP($A292,Helligdage!C:C,Helligdage!C:C,"")="",IF(WEEKDAY($A292)=1,Overblik!D$4,IF(WEEKDAY($A292)=2,Overblik!D$5,IF(WEEKDAY($A292)=3,Overblik!D$6,IF(WEEKDAY($A292)=4,Overblik!D$7,IF(WEEKDAY($A292)=5,Overblik!D$8,0))))),0)</f>
        <v>6</v>
      </c>
      <c r="F292">
        <f>IF(_xlfn.XLOOKUP($A292,Helligdage!D:D,Helligdage!D:D,"")="",IF(WEEKDAY($A292)=1,Overblik!E$4,IF(WEEKDAY($A292)=2,Overblik!E$5,IF(WEEKDAY($A292)=3,Overblik!E$6,IF(WEEKDAY($A292)=4,Overblik!E$7,IF(WEEKDAY($A292)=5,Overblik!E$8,0))))),0)</f>
        <v>7</v>
      </c>
    </row>
    <row r="293" spans="1:6" x14ac:dyDescent="0.3">
      <c r="A293" s="3">
        <f t="shared" si="9"/>
        <v>45581</v>
      </c>
      <c r="B293" s="12">
        <f t="shared" si="8"/>
        <v>10</v>
      </c>
      <c r="C293">
        <f>IF(_xlfn.XLOOKUP($A293,Helligdage!A:A,Helligdage!A:A,"")="",IF(WEEKDAY($A293)=1,Overblik!B$4,IF(WEEKDAY($A293)=2,Overblik!B$5,IF(WEEKDAY($A293)=3,Overblik!B$6,IF(WEEKDAY($A293)=4,Overblik!B$7,IF(WEEKDAY($A293)=5,Overblik!B$8,0))))),0)</f>
        <v>7.5</v>
      </c>
      <c r="D293">
        <f>IF(_xlfn.XLOOKUP($A293,Helligdage!B:B,Helligdage!B:B,"")="",IF(WEEKDAY($A293)=1,Overblik!C$4,IF(WEEKDAY($A293)=2,Overblik!C$5,IF(WEEKDAY($A293)=3,Overblik!C$6,IF(WEEKDAY($A293)=4,Overblik!C$7,IF(WEEKDAY($A293)=5,Overblik!C$8,0))))),0)</f>
        <v>6.25</v>
      </c>
      <c r="E293">
        <f>IF(_xlfn.XLOOKUP($A293,Helligdage!C:C,Helligdage!C:C,"")="",IF(WEEKDAY($A293)=1,Overblik!D$4,IF(WEEKDAY($A293)=2,Overblik!D$5,IF(WEEKDAY($A293)=3,Overblik!D$6,IF(WEEKDAY($A293)=4,Overblik!D$7,IF(WEEKDAY($A293)=5,Overblik!D$8,0))))),0)</f>
        <v>6</v>
      </c>
      <c r="F293">
        <f>IF(_xlfn.XLOOKUP($A293,Helligdage!D:D,Helligdage!D:D,"")="",IF(WEEKDAY($A293)=1,Overblik!E$4,IF(WEEKDAY($A293)=2,Overblik!E$5,IF(WEEKDAY($A293)=3,Overblik!E$6,IF(WEEKDAY($A293)=4,Overblik!E$7,IF(WEEKDAY($A293)=5,Overblik!E$8,0))))),0)</f>
        <v>7</v>
      </c>
    </row>
    <row r="294" spans="1:6" x14ac:dyDescent="0.3">
      <c r="A294" s="3">
        <f t="shared" si="9"/>
        <v>45582</v>
      </c>
      <c r="B294" s="12">
        <f t="shared" si="8"/>
        <v>10</v>
      </c>
      <c r="C294">
        <f>IF(_xlfn.XLOOKUP($A294,Helligdage!A:A,Helligdage!A:A,"")="",IF(WEEKDAY($A294)=1,Overblik!B$4,IF(WEEKDAY($A294)=2,Overblik!B$5,IF(WEEKDAY($A294)=3,Overblik!B$6,IF(WEEKDAY($A294)=4,Overblik!B$7,IF(WEEKDAY($A294)=5,Overblik!B$8,0))))),0)</f>
        <v>7</v>
      </c>
      <c r="D294">
        <f>IF(_xlfn.XLOOKUP($A294,Helligdage!B:B,Helligdage!B:B,"")="",IF(WEEKDAY($A294)=1,Overblik!C$4,IF(WEEKDAY($A294)=2,Overblik!C$5,IF(WEEKDAY($A294)=3,Overblik!C$6,IF(WEEKDAY($A294)=4,Overblik!C$7,IF(WEEKDAY($A294)=5,Overblik!C$8,0))))),0)</f>
        <v>0</v>
      </c>
      <c r="E294">
        <f>IF(_xlfn.XLOOKUP($A294,Helligdage!C:C,Helligdage!C:C,"")="",IF(WEEKDAY($A294)=1,Overblik!D$4,IF(WEEKDAY($A294)=2,Overblik!D$5,IF(WEEKDAY($A294)=3,Overblik!D$6,IF(WEEKDAY($A294)=4,Overblik!D$7,IF(WEEKDAY($A294)=5,Overblik!D$8,0))))),0)</f>
        <v>6</v>
      </c>
      <c r="F294">
        <f>IF(_xlfn.XLOOKUP($A294,Helligdage!D:D,Helligdage!D:D,"")="",IF(WEEKDAY($A294)=1,Overblik!E$4,IF(WEEKDAY($A294)=2,Overblik!E$5,IF(WEEKDAY($A294)=3,Overblik!E$6,IF(WEEKDAY($A294)=4,Overblik!E$7,IF(WEEKDAY($A294)=5,Overblik!E$8,0))))),0)</f>
        <v>6</v>
      </c>
    </row>
    <row r="295" spans="1:6" x14ac:dyDescent="0.3">
      <c r="A295" s="3">
        <f t="shared" si="9"/>
        <v>45583</v>
      </c>
      <c r="B295" s="12">
        <f t="shared" si="8"/>
        <v>10</v>
      </c>
      <c r="C295">
        <f>IF(_xlfn.XLOOKUP($A295,Helligdage!A:A,Helligdage!A:A,"")="",IF(WEEKDAY($A295)=1,Overblik!B$4,IF(WEEKDAY($A295)=2,Overblik!B$5,IF(WEEKDAY($A295)=3,Overblik!B$6,IF(WEEKDAY($A295)=4,Overblik!B$7,IF(WEEKDAY($A295)=5,Overblik!B$8,0))))),0)</f>
        <v>0</v>
      </c>
      <c r="D295">
        <f>IF(_xlfn.XLOOKUP($A295,Helligdage!B:B,Helligdage!B:B,"")="",IF(WEEKDAY($A295)=1,Overblik!C$4,IF(WEEKDAY($A295)=2,Overblik!C$5,IF(WEEKDAY($A295)=3,Overblik!C$6,IF(WEEKDAY($A295)=4,Overblik!C$7,IF(WEEKDAY($A295)=5,Overblik!C$8,0))))),0)</f>
        <v>0</v>
      </c>
      <c r="E295">
        <f>IF(_xlfn.XLOOKUP($A295,Helligdage!C:C,Helligdage!C:C,"")="",IF(WEEKDAY($A295)=1,Overblik!D$4,IF(WEEKDAY($A295)=2,Overblik!D$5,IF(WEEKDAY($A295)=3,Overblik!D$6,IF(WEEKDAY($A295)=4,Overblik!D$7,IF(WEEKDAY($A295)=5,Overblik!D$8,0))))),0)</f>
        <v>0</v>
      </c>
      <c r="F295">
        <f>IF(_xlfn.XLOOKUP($A295,Helligdage!D:D,Helligdage!D:D,"")="",IF(WEEKDAY($A295)=1,Overblik!E$4,IF(WEEKDAY($A295)=2,Overblik!E$5,IF(WEEKDAY($A295)=3,Overblik!E$6,IF(WEEKDAY($A295)=4,Overblik!E$7,IF(WEEKDAY($A295)=5,Overblik!E$8,0))))),0)</f>
        <v>0</v>
      </c>
    </row>
    <row r="296" spans="1:6" x14ac:dyDescent="0.3">
      <c r="A296" s="3">
        <f t="shared" si="9"/>
        <v>45584</v>
      </c>
      <c r="B296" s="12">
        <f t="shared" si="8"/>
        <v>10</v>
      </c>
      <c r="C296">
        <f>IF(_xlfn.XLOOKUP($A296,Helligdage!A:A,Helligdage!A:A,"")="",IF(WEEKDAY($A296)=1,Overblik!B$4,IF(WEEKDAY($A296)=2,Overblik!B$5,IF(WEEKDAY($A296)=3,Overblik!B$6,IF(WEEKDAY($A296)=4,Overblik!B$7,IF(WEEKDAY($A296)=5,Overblik!B$8,0))))),0)</f>
        <v>0</v>
      </c>
      <c r="D296">
        <f>IF(_xlfn.XLOOKUP($A296,Helligdage!B:B,Helligdage!B:B,"")="",IF(WEEKDAY($A296)=1,Overblik!C$4,IF(WEEKDAY($A296)=2,Overblik!C$5,IF(WEEKDAY($A296)=3,Overblik!C$6,IF(WEEKDAY($A296)=4,Overblik!C$7,IF(WEEKDAY($A296)=5,Overblik!C$8,0))))),0)</f>
        <v>0</v>
      </c>
      <c r="E296">
        <f>IF(_xlfn.XLOOKUP($A296,Helligdage!C:C,Helligdage!C:C,"")="",IF(WEEKDAY($A296)=1,Overblik!D$4,IF(WEEKDAY($A296)=2,Overblik!D$5,IF(WEEKDAY($A296)=3,Overblik!D$6,IF(WEEKDAY($A296)=4,Overblik!D$7,IF(WEEKDAY($A296)=5,Overblik!D$8,0))))),0)</f>
        <v>0</v>
      </c>
      <c r="F296">
        <f>IF(_xlfn.XLOOKUP($A296,Helligdage!D:D,Helligdage!D:D,"")="",IF(WEEKDAY($A296)=1,Overblik!E$4,IF(WEEKDAY($A296)=2,Overblik!E$5,IF(WEEKDAY($A296)=3,Overblik!E$6,IF(WEEKDAY($A296)=4,Overblik!E$7,IF(WEEKDAY($A296)=5,Overblik!E$8,0))))),0)</f>
        <v>0</v>
      </c>
    </row>
    <row r="297" spans="1:6" x14ac:dyDescent="0.3">
      <c r="A297" s="3">
        <f t="shared" si="9"/>
        <v>45585</v>
      </c>
      <c r="B297" s="12">
        <f t="shared" si="8"/>
        <v>10</v>
      </c>
      <c r="C297">
        <f>IF(_xlfn.XLOOKUP($A297,Helligdage!A:A,Helligdage!A:A,"")="",IF(WEEKDAY($A297)=1,Overblik!B$4,IF(WEEKDAY($A297)=2,Overblik!B$5,IF(WEEKDAY($A297)=3,Overblik!B$6,IF(WEEKDAY($A297)=4,Overblik!B$7,IF(WEEKDAY($A297)=5,Overblik!B$8,0))))),0)</f>
        <v>7.5</v>
      </c>
      <c r="D297">
        <f>IF(_xlfn.XLOOKUP($A297,Helligdage!B:B,Helligdage!B:B,"")="",IF(WEEKDAY($A297)=1,Overblik!C$4,IF(WEEKDAY($A297)=2,Overblik!C$5,IF(WEEKDAY($A297)=3,Overblik!C$6,IF(WEEKDAY($A297)=4,Overblik!C$7,IF(WEEKDAY($A297)=5,Overblik!C$8,0))))),0)</f>
        <v>6.25</v>
      </c>
      <c r="E297">
        <f>IF(_xlfn.XLOOKUP($A297,Helligdage!C:C,Helligdage!C:C,"")="",IF(WEEKDAY($A297)=1,Overblik!D$4,IF(WEEKDAY($A297)=2,Overblik!D$5,IF(WEEKDAY($A297)=3,Overblik!D$6,IF(WEEKDAY($A297)=4,Overblik!D$7,IF(WEEKDAY($A297)=5,Overblik!D$8,0))))),0)</f>
        <v>6</v>
      </c>
      <c r="F297">
        <f>IF(_xlfn.XLOOKUP($A297,Helligdage!D:D,Helligdage!D:D,"")="",IF(WEEKDAY($A297)=1,Overblik!E$4,IF(WEEKDAY($A297)=2,Overblik!E$5,IF(WEEKDAY($A297)=3,Overblik!E$6,IF(WEEKDAY($A297)=4,Overblik!E$7,IF(WEEKDAY($A297)=5,Overblik!E$8,0))))),0)</f>
        <v>7</v>
      </c>
    </row>
    <row r="298" spans="1:6" x14ac:dyDescent="0.3">
      <c r="A298" s="3">
        <f t="shared" si="9"/>
        <v>45586</v>
      </c>
      <c r="B298" s="12">
        <f t="shared" si="8"/>
        <v>10</v>
      </c>
      <c r="C298">
        <f>IF(_xlfn.XLOOKUP($A298,Helligdage!A:A,Helligdage!A:A,"")="",IF(WEEKDAY($A298)=1,Overblik!B$4,IF(WEEKDAY($A298)=2,Overblik!B$5,IF(WEEKDAY($A298)=3,Overblik!B$6,IF(WEEKDAY($A298)=4,Overblik!B$7,IF(WEEKDAY($A298)=5,Overblik!B$8,0))))),0)</f>
        <v>7.5</v>
      </c>
      <c r="D298">
        <f>IF(_xlfn.XLOOKUP($A298,Helligdage!B:B,Helligdage!B:B,"")="",IF(WEEKDAY($A298)=1,Overblik!C$4,IF(WEEKDAY($A298)=2,Overblik!C$5,IF(WEEKDAY($A298)=3,Overblik!C$6,IF(WEEKDAY($A298)=4,Overblik!C$7,IF(WEEKDAY($A298)=5,Overblik!C$8,0))))),0)</f>
        <v>6.25</v>
      </c>
      <c r="E298">
        <f>IF(_xlfn.XLOOKUP($A298,Helligdage!C:C,Helligdage!C:C,"")="",IF(WEEKDAY($A298)=1,Overblik!D$4,IF(WEEKDAY($A298)=2,Overblik!D$5,IF(WEEKDAY($A298)=3,Overblik!D$6,IF(WEEKDAY($A298)=4,Overblik!D$7,IF(WEEKDAY($A298)=5,Overblik!D$8,0))))),0)</f>
        <v>6</v>
      </c>
      <c r="F298">
        <f>IF(_xlfn.XLOOKUP($A298,Helligdage!D:D,Helligdage!D:D,"")="",IF(WEEKDAY($A298)=1,Overblik!E$4,IF(WEEKDAY($A298)=2,Overblik!E$5,IF(WEEKDAY($A298)=3,Overblik!E$6,IF(WEEKDAY($A298)=4,Overblik!E$7,IF(WEEKDAY($A298)=5,Overblik!E$8,0))))),0)</f>
        <v>7</v>
      </c>
    </row>
    <row r="299" spans="1:6" x14ac:dyDescent="0.3">
      <c r="A299" s="3">
        <f t="shared" si="9"/>
        <v>45587</v>
      </c>
      <c r="B299" s="12">
        <f t="shared" si="8"/>
        <v>10</v>
      </c>
      <c r="C299">
        <f>IF(_xlfn.XLOOKUP($A299,Helligdage!A:A,Helligdage!A:A,"")="",IF(WEEKDAY($A299)=1,Overblik!B$4,IF(WEEKDAY($A299)=2,Overblik!B$5,IF(WEEKDAY($A299)=3,Overblik!B$6,IF(WEEKDAY($A299)=4,Overblik!B$7,IF(WEEKDAY($A299)=5,Overblik!B$8,0))))),0)</f>
        <v>7.5</v>
      </c>
      <c r="D299">
        <f>IF(_xlfn.XLOOKUP($A299,Helligdage!B:B,Helligdage!B:B,"")="",IF(WEEKDAY($A299)=1,Overblik!C$4,IF(WEEKDAY($A299)=2,Overblik!C$5,IF(WEEKDAY($A299)=3,Overblik!C$6,IF(WEEKDAY($A299)=4,Overblik!C$7,IF(WEEKDAY($A299)=5,Overblik!C$8,0))))),0)</f>
        <v>6.25</v>
      </c>
      <c r="E299">
        <f>IF(_xlfn.XLOOKUP($A299,Helligdage!C:C,Helligdage!C:C,"")="",IF(WEEKDAY($A299)=1,Overblik!D$4,IF(WEEKDAY($A299)=2,Overblik!D$5,IF(WEEKDAY($A299)=3,Overblik!D$6,IF(WEEKDAY($A299)=4,Overblik!D$7,IF(WEEKDAY($A299)=5,Overblik!D$8,0))))),0)</f>
        <v>6</v>
      </c>
      <c r="F299">
        <f>IF(_xlfn.XLOOKUP($A299,Helligdage!D:D,Helligdage!D:D,"")="",IF(WEEKDAY($A299)=1,Overblik!E$4,IF(WEEKDAY($A299)=2,Overblik!E$5,IF(WEEKDAY($A299)=3,Overblik!E$6,IF(WEEKDAY($A299)=4,Overblik!E$7,IF(WEEKDAY($A299)=5,Overblik!E$8,0))))),0)</f>
        <v>7</v>
      </c>
    </row>
    <row r="300" spans="1:6" x14ac:dyDescent="0.3">
      <c r="A300" s="3">
        <f t="shared" si="9"/>
        <v>45588</v>
      </c>
      <c r="B300" s="12">
        <f t="shared" si="8"/>
        <v>10</v>
      </c>
      <c r="C300">
        <f>IF(_xlfn.XLOOKUP($A300,Helligdage!A:A,Helligdage!A:A,"")="",IF(WEEKDAY($A300)=1,Overblik!B$4,IF(WEEKDAY($A300)=2,Overblik!B$5,IF(WEEKDAY($A300)=3,Overblik!B$6,IF(WEEKDAY($A300)=4,Overblik!B$7,IF(WEEKDAY($A300)=5,Overblik!B$8,0))))),0)</f>
        <v>7.5</v>
      </c>
      <c r="D300">
        <f>IF(_xlfn.XLOOKUP($A300,Helligdage!B:B,Helligdage!B:B,"")="",IF(WEEKDAY($A300)=1,Overblik!C$4,IF(WEEKDAY($A300)=2,Overblik!C$5,IF(WEEKDAY($A300)=3,Overblik!C$6,IF(WEEKDAY($A300)=4,Overblik!C$7,IF(WEEKDAY($A300)=5,Overblik!C$8,0))))),0)</f>
        <v>6.25</v>
      </c>
      <c r="E300">
        <f>IF(_xlfn.XLOOKUP($A300,Helligdage!C:C,Helligdage!C:C,"")="",IF(WEEKDAY($A300)=1,Overblik!D$4,IF(WEEKDAY($A300)=2,Overblik!D$5,IF(WEEKDAY($A300)=3,Overblik!D$6,IF(WEEKDAY($A300)=4,Overblik!D$7,IF(WEEKDAY($A300)=5,Overblik!D$8,0))))),0)</f>
        <v>6</v>
      </c>
      <c r="F300">
        <f>IF(_xlfn.XLOOKUP($A300,Helligdage!D:D,Helligdage!D:D,"")="",IF(WEEKDAY($A300)=1,Overblik!E$4,IF(WEEKDAY($A300)=2,Overblik!E$5,IF(WEEKDAY($A300)=3,Overblik!E$6,IF(WEEKDAY($A300)=4,Overblik!E$7,IF(WEEKDAY($A300)=5,Overblik!E$8,0))))),0)</f>
        <v>7</v>
      </c>
    </row>
    <row r="301" spans="1:6" x14ac:dyDescent="0.3">
      <c r="A301" s="3">
        <f t="shared" si="9"/>
        <v>45589</v>
      </c>
      <c r="B301" s="12">
        <f t="shared" si="8"/>
        <v>10</v>
      </c>
      <c r="C301">
        <f>IF(_xlfn.XLOOKUP($A301,Helligdage!A:A,Helligdage!A:A,"")="",IF(WEEKDAY($A301)=1,Overblik!B$4,IF(WEEKDAY($A301)=2,Overblik!B$5,IF(WEEKDAY($A301)=3,Overblik!B$6,IF(WEEKDAY($A301)=4,Overblik!B$7,IF(WEEKDAY($A301)=5,Overblik!B$8,0))))),0)</f>
        <v>7</v>
      </c>
      <c r="D301">
        <f>IF(_xlfn.XLOOKUP($A301,Helligdage!B:B,Helligdage!B:B,"")="",IF(WEEKDAY($A301)=1,Overblik!C$4,IF(WEEKDAY($A301)=2,Overblik!C$5,IF(WEEKDAY($A301)=3,Overblik!C$6,IF(WEEKDAY($A301)=4,Overblik!C$7,IF(WEEKDAY($A301)=5,Overblik!C$8,0))))),0)</f>
        <v>0</v>
      </c>
      <c r="E301">
        <f>IF(_xlfn.XLOOKUP($A301,Helligdage!C:C,Helligdage!C:C,"")="",IF(WEEKDAY($A301)=1,Overblik!D$4,IF(WEEKDAY($A301)=2,Overblik!D$5,IF(WEEKDAY($A301)=3,Overblik!D$6,IF(WEEKDAY($A301)=4,Overblik!D$7,IF(WEEKDAY($A301)=5,Overblik!D$8,0))))),0)</f>
        <v>6</v>
      </c>
      <c r="F301">
        <f>IF(_xlfn.XLOOKUP($A301,Helligdage!D:D,Helligdage!D:D,"")="",IF(WEEKDAY($A301)=1,Overblik!E$4,IF(WEEKDAY($A301)=2,Overblik!E$5,IF(WEEKDAY($A301)=3,Overblik!E$6,IF(WEEKDAY($A301)=4,Overblik!E$7,IF(WEEKDAY($A301)=5,Overblik!E$8,0))))),0)</f>
        <v>6</v>
      </c>
    </row>
    <row r="302" spans="1:6" x14ac:dyDescent="0.3">
      <c r="A302" s="3">
        <f t="shared" si="9"/>
        <v>45590</v>
      </c>
      <c r="B302" s="12">
        <f t="shared" si="8"/>
        <v>10</v>
      </c>
      <c r="C302">
        <f>IF(_xlfn.XLOOKUP($A302,Helligdage!A:A,Helligdage!A:A,"")="",IF(WEEKDAY($A302)=1,Overblik!B$4,IF(WEEKDAY($A302)=2,Overblik!B$5,IF(WEEKDAY($A302)=3,Overblik!B$6,IF(WEEKDAY($A302)=4,Overblik!B$7,IF(WEEKDAY($A302)=5,Overblik!B$8,0))))),0)</f>
        <v>0</v>
      </c>
      <c r="D302">
        <f>IF(_xlfn.XLOOKUP($A302,Helligdage!B:B,Helligdage!B:B,"")="",IF(WEEKDAY($A302)=1,Overblik!C$4,IF(WEEKDAY($A302)=2,Overblik!C$5,IF(WEEKDAY($A302)=3,Overblik!C$6,IF(WEEKDAY($A302)=4,Overblik!C$7,IF(WEEKDAY($A302)=5,Overblik!C$8,0))))),0)</f>
        <v>0</v>
      </c>
      <c r="E302">
        <f>IF(_xlfn.XLOOKUP($A302,Helligdage!C:C,Helligdage!C:C,"")="",IF(WEEKDAY($A302)=1,Overblik!D$4,IF(WEEKDAY($A302)=2,Overblik!D$5,IF(WEEKDAY($A302)=3,Overblik!D$6,IF(WEEKDAY($A302)=4,Overblik!D$7,IF(WEEKDAY($A302)=5,Overblik!D$8,0))))),0)</f>
        <v>0</v>
      </c>
      <c r="F302">
        <f>IF(_xlfn.XLOOKUP($A302,Helligdage!D:D,Helligdage!D:D,"")="",IF(WEEKDAY($A302)=1,Overblik!E$4,IF(WEEKDAY($A302)=2,Overblik!E$5,IF(WEEKDAY($A302)=3,Overblik!E$6,IF(WEEKDAY($A302)=4,Overblik!E$7,IF(WEEKDAY($A302)=5,Overblik!E$8,0))))),0)</f>
        <v>0</v>
      </c>
    </row>
    <row r="303" spans="1:6" x14ac:dyDescent="0.3">
      <c r="A303" s="3">
        <f t="shared" si="9"/>
        <v>45591</v>
      </c>
      <c r="B303" s="12">
        <f t="shared" si="8"/>
        <v>10</v>
      </c>
      <c r="C303">
        <f>IF(_xlfn.XLOOKUP($A303,Helligdage!A:A,Helligdage!A:A,"")="",IF(WEEKDAY($A303)=1,Overblik!B$4,IF(WEEKDAY($A303)=2,Overblik!B$5,IF(WEEKDAY($A303)=3,Overblik!B$6,IF(WEEKDAY($A303)=4,Overblik!B$7,IF(WEEKDAY($A303)=5,Overblik!B$8,0))))),0)</f>
        <v>0</v>
      </c>
      <c r="D303">
        <f>IF(_xlfn.XLOOKUP($A303,Helligdage!B:B,Helligdage!B:B,"")="",IF(WEEKDAY($A303)=1,Overblik!C$4,IF(WEEKDAY($A303)=2,Overblik!C$5,IF(WEEKDAY($A303)=3,Overblik!C$6,IF(WEEKDAY($A303)=4,Overblik!C$7,IF(WEEKDAY($A303)=5,Overblik!C$8,0))))),0)</f>
        <v>0</v>
      </c>
      <c r="E303">
        <f>IF(_xlfn.XLOOKUP($A303,Helligdage!C:C,Helligdage!C:C,"")="",IF(WEEKDAY($A303)=1,Overblik!D$4,IF(WEEKDAY($A303)=2,Overblik!D$5,IF(WEEKDAY($A303)=3,Overblik!D$6,IF(WEEKDAY($A303)=4,Overblik!D$7,IF(WEEKDAY($A303)=5,Overblik!D$8,0))))),0)</f>
        <v>0</v>
      </c>
      <c r="F303">
        <f>IF(_xlfn.XLOOKUP($A303,Helligdage!D:D,Helligdage!D:D,"")="",IF(WEEKDAY($A303)=1,Overblik!E$4,IF(WEEKDAY($A303)=2,Overblik!E$5,IF(WEEKDAY($A303)=3,Overblik!E$6,IF(WEEKDAY($A303)=4,Overblik!E$7,IF(WEEKDAY($A303)=5,Overblik!E$8,0))))),0)</f>
        <v>0</v>
      </c>
    </row>
    <row r="304" spans="1:6" x14ac:dyDescent="0.3">
      <c r="A304" s="3">
        <f t="shared" si="9"/>
        <v>45592</v>
      </c>
      <c r="B304" s="12">
        <f t="shared" si="8"/>
        <v>10</v>
      </c>
      <c r="C304">
        <f>IF(_xlfn.XLOOKUP($A304,Helligdage!A:A,Helligdage!A:A,"")="",IF(WEEKDAY($A304)=1,Overblik!B$4,IF(WEEKDAY($A304)=2,Overblik!B$5,IF(WEEKDAY($A304)=3,Overblik!B$6,IF(WEEKDAY($A304)=4,Overblik!B$7,IF(WEEKDAY($A304)=5,Overblik!B$8,0))))),0)</f>
        <v>7.5</v>
      </c>
      <c r="D304">
        <f>IF(_xlfn.XLOOKUP($A304,Helligdage!B:B,Helligdage!B:B,"")="",IF(WEEKDAY($A304)=1,Overblik!C$4,IF(WEEKDAY($A304)=2,Overblik!C$5,IF(WEEKDAY($A304)=3,Overblik!C$6,IF(WEEKDAY($A304)=4,Overblik!C$7,IF(WEEKDAY($A304)=5,Overblik!C$8,0))))),0)</f>
        <v>6.25</v>
      </c>
      <c r="E304">
        <f>IF(_xlfn.XLOOKUP($A304,Helligdage!C:C,Helligdage!C:C,"")="",IF(WEEKDAY($A304)=1,Overblik!D$4,IF(WEEKDAY($A304)=2,Overblik!D$5,IF(WEEKDAY($A304)=3,Overblik!D$6,IF(WEEKDAY($A304)=4,Overblik!D$7,IF(WEEKDAY($A304)=5,Overblik!D$8,0))))),0)</f>
        <v>6</v>
      </c>
      <c r="F304">
        <f>IF(_xlfn.XLOOKUP($A304,Helligdage!D:D,Helligdage!D:D,"")="",IF(WEEKDAY($A304)=1,Overblik!E$4,IF(WEEKDAY($A304)=2,Overblik!E$5,IF(WEEKDAY($A304)=3,Overblik!E$6,IF(WEEKDAY($A304)=4,Overblik!E$7,IF(WEEKDAY($A304)=5,Overblik!E$8,0))))),0)</f>
        <v>7</v>
      </c>
    </row>
    <row r="305" spans="1:6" x14ac:dyDescent="0.3">
      <c r="A305" s="3">
        <f t="shared" si="9"/>
        <v>45593</v>
      </c>
      <c r="B305" s="12">
        <f t="shared" si="8"/>
        <v>10</v>
      </c>
      <c r="C305">
        <f>IF(_xlfn.XLOOKUP($A305,Helligdage!A:A,Helligdage!A:A,"")="",IF(WEEKDAY($A305)=1,Overblik!B$4,IF(WEEKDAY($A305)=2,Overblik!B$5,IF(WEEKDAY($A305)=3,Overblik!B$6,IF(WEEKDAY($A305)=4,Overblik!B$7,IF(WEEKDAY($A305)=5,Overblik!B$8,0))))),0)</f>
        <v>7.5</v>
      </c>
      <c r="D305">
        <f>IF(_xlfn.XLOOKUP($A305,Helligdage!B:B,Helligdage!B:B,"")="",IF(WEEKDAY($A305)=1,Overblik!C$4,IF(WEEKDAY($A305)=2,Overblik!C$5,IF(WEEKDAY($A305)=3,Overblik!C$6,IF(WEEKDAY($A305)=4,Overblik!C$7,IF(WEEKDAY($A305)=5,Overblik!C$8,0))))),0)</f>
        <v>6.25</v>
      </c>
      <c r="E305">
        <f>IF(_xlfn.XLOOKUP($A305,Helligdage!C:C,Helligdage!C:C,"")="",IF(WEEKDAY($A305)=1,Overblik!D$4,IF(WEEKDAY($A305)=2,Overblik!D$5,IF(WEEKDAY($A305)=3,Overblik!D$6,IF(WEEKDAY($A305)=4,Overblik!D$7,IF(WEEKDAY($A305)=5,Overblik!D$8,0))))),0)</f>
        <v>6</v>
      </c>
      <c r="F305">
        <f>IF(_xlfn.XLOOKUP($A305,Helligdage!D:D,Helligdage!D:D,"")="",IF(WEEKDAY($A305)=1,Overblik!E$4,IF(WEEKDAY($A305)=2,Overblik!E$5,IF(WEEKDAY($A305)=3,Overblik!E$6,IF(WEEKDAY($A305)=4,Overblik!E$7,IF(WEEKDAY($A305)=5,Overblik!E$8,0))))),0)</f>
        <v>7</v>
      </c>
    </row>
    <row r="306" spans="1:6" x14ac:dyDescent="0.3">
      <c r="A306" s="3">
        <f t="shared" si="9"/>
        <v>45594</v>
      </c>
      <c r="B306" s="12">
        <f t="shared" si="8"/>
        <v>10</v>
      </c>
      <c r="C306">
        <f>IF(_xlfn.XLOOKUP($A306,Helligdage!A:A,Helligdage!A:A,"")="",IF(WEEKDAY($A306)=1,Overblik!B$4,IF(WEEKDAY($A306)=2,Overblik!B$5,IF(WEEKDAY($A306)=3,Overblik!B$6,IF(WEEKDAY($A306)=4,Overblik!B$7,IF(WEEKDAY($A306)=5,Overblik!B$8,0))))),0)</f>
        <v>7.5</v>
      </c>
      <c r="D306">
        <f>IF(_xlfn.XLOOKUP($A306,Helligdage!B:B,Helligdage!B:B,"")="",IF(WEEKDAY($A306)=1,Overblik!C$4,IF(WEEKDAY($A306)=2,Overblik!C$5,IF(WEEKDAY($A306)=3,Overblik!C$6,IF(WEEKDAY($A306)=4,Overblik!C$7,IF(WEEKDAY($A306)=5,Overblik!C$8,0))))),0)</f>
        <v>6.25</v>
      </c>
      <c r="E306">
        <f>IF(_xlfn.XLOOKUP($A306,Helligdage!C:C,Helligdage!C:C,"")="",IF(WEEKDAY($A306)=1,Overblik!D$4,IF(WEEKDAY($A306)=2,Overblik!D$5,IF(WEEKDAY($A306)=3,Overblik!D$6,IF(WEEKDAY($A306)=4,Overblik!D$7,IF(WEEKDAY($A306)=5,Overblik!D$8,0))))),0)</f>
        <v>6</v>
      </c>
      <c r="F306">
        <f>IF(_xlfn.XLOOKUP($A306,Helligdage!D:D,Helligdage!D:D,"")="",IF(WEEKDAY($A306)=1,Overblik!E$4,IF(WEEKDAY($A306)=2,Overblik!E$5,IF(WEEKDAY($A306)=3,Overblik!E$6,IF(WEEKDAY($A306)=4,Overblik!E$7,IF(WEEKDAY($A306)=5,Overblik!E$8,0))))),0)</f>
        <v>7</v>
      </c>
    </row>
    <row r="307" spans="1:6" x14ac:dyDescent="0.3">
      <c r="A307" s="3">
        <f t="shared" si="9"/>
        <v>45595</v>
      </c>
      <c r="B307" s="12">
        <f t="shared" si="8"/>
        <v>10</v>
      </c>
      <c r="C307">
        <f>IF(_xlfn.XLOOKUP($A307,Helligdage!A:A,Helligdage!A:A,"")="",IF(WEEKDAY($A307)=1,Overblik!B$4,IF(WEEKDAY($A307)=2,Overblik!B$5,IF(WEEKDAY($A307)=3,Overblik!B$6,IF(WEEKDAY($A307)=4,Overblik!B$7,IF(WEEKDAY($A307)=5,Overblik!B$8,0))))),0)</f>
        <v>7.5</v>
      </c>
      <c r="D307">
        <f>IF(_xlfn.XLOOKUP($A307,Helligdage!B:B,Helligdage!B:B,"")="",IF(WEEKDAY($A307)=1,Overblik!C$4,IF(WEEKDAY($A307)=2,Overblik!C$5,IF(WEEKDAY($A307)=3,Overblik!C$6,IF(WEEKDAY($A307)=4,Overblik!C$7,IF(WEEKDAY($A307)=5,Overblik!C$8,0))))),0)</f>
        <v>6.25</v>
      </c>
      <c r="E307">
        <f>IF(_xlfn.XLOOKUP($A307,Helligdage!C:C,Helligdage!C:C,"")="",IF(WEEKDAY($A307)=1,Overblik!D$4,IF(WEEKDAY($A307)=2,Overblik!D$5,IF(WEEKDAY($A307)=3,Overblik!D$6,IF(WEEKDAY($A307)=4,Overblik!D$7,IF(WEEKDAY($A307)=5,Overblik!D$8,0))))),0)</f>
        <v>6</v>
      </c>
      <c r="F307">
        <f>IF(_xlfn.XLOOKUP($A307,Helligdage!D:D,Helligdage!D:D,"")="",IF(WEEKDAY($A307)=1,Overblik!E$4,IF(WEEKDAY($A307)=2,Overblik!E$5,IF(WEEKDAY($A307)=3,Overblik!E$6,IF(WEEKDAY($A307)=4,Overblik!E$7,IF(WEEKDAY($A307)=5,Overblik!E$8,0))))),0)</f>
        <v>7</v>
      </c>
    </row>
    <row r="308" spans="1:6" x14ac:dyDescent="0.3">
      <c r="A308" s="3">
        <f t="shared" si="9"/>
        <v>45596</v>
      </c>
      <c r="B308" s="12">
        <f t="shared" si="8"/>
        <v>10</v>
      </c>
      <c r="C308">
        <f>IF(_xlfn.XLOOKUP($A308,Helligdage!A:A,Helligdage!A:A,"")="",IF(WEEKDAY($A308)=1,Overblik!B$4,IF(WEEKDAY($A308)=2,Overblik!B$5,IF(WEEKDAY($A308)=3,Overblik!B$6,IF(WEEKDAY($A308)=4,Overblik!B$7,IF(WEEKDAY($A308)=5,Overblik!B$8,0))))),0)</f>
        <v>7</v>
      </c>
      <c r="D308">
        <f>IF(_xlfn.XLOOKUP($A308,Helligdage!B:B,Helligdage!B:B,"")="",IF(WEEKDAY($A308)=1,Overblik!C$4,IF(WEEKDAY($A308)=2,Overblik!C$5,IF(WEEKDAY($A308)=3,Overblik!C$6,IF(WEEKDAY($A308)=4,Overblik!C$7,IF(WEEKDAY($A308)=5,Overblik!C$8,0))))),0)</f>
        <v>0</v>
      </c>
      <c r="E308">
        <f>IF(_xlfn.XLOOKUP($A308,Helligdage!C:C,Helligdage!C:C,"")="",IF(WEEKDAY($A308)=1,Overblik!D$4,IF(WEEKDAY($A308)=2,Overblik!D$5,IF(WEEKDAY($A308)=3,Overblik!D$6,IF(WEEKDAY($A308)=4,Overblik!D$7,IF(WEEKDAY($A308)=5,Overblik!D$8,0))))),0)</f>
        <v>6</v>
      </c>
      <c r="F308">
        <f>IF(_xlfn.XLOOKUP($A308,Helligdage!D:D,Helligdage!D:D,"")="",IF(WEEKDAY($A308)=1,Overblik!E$4,IF(WEEKDAY($A308)=2,Overblik!E$5,IF(WEEKDAY($A308)=3,Overblik!E$6,IF(WEEKDAY($A308)=4,Overblik!E$7,IF(WEEKDAY($A308)=5,Overblik!E$8,0))))),0)</f>
        <v>6</v>
      </c>
    </row>
    <row r="309" spans="1:6" x14ac:dyDescent="0.3">
      <c r="A309" s="3">
        <f t="shared" si="9"/>
        <v>45597</v>
      </c>
      <c r="B309" s="12">
        <f t="shared" si="8"/>
        <v>11</v>
      </c>
      <c r="C309">
        <f>IF(_xlfn.XLOOKUP($A309,Helligdage!A:A,Helligdage!A:A,"")="",IF(WEEKDAY($A309)=1,Overblik!B$4,IF(WEEKDAY($A309)=2,Overblik!B$5,IF(WEEKDAY($A309)=3,Overblik!B$6,IF(WEEKDAY($A309)=4,Overblik!B$7,IF(WEEKDAY($A309)=5,Overblik!B$8,0))))),0)</f>
        <v>0</v>
      </c>
      <c r="D309">
        <f>IF(_xlfn.XLOOKUP($A309,Helligdage!B:B,Helligdage!B:B,"")="",IF(WEEKDAY($A309)=1,Overblik!C$4,IF(WEEKDAY($A309)=2,Overblik!C$5,IF(WEEKDAY($A309)=3,Overblik!C$6,IF(WEEKDAY($A309)=4,Overblik!C$7,IF(WEEKDAY($A309)=5,Overblik!C$8,0))))),0)</f>
        <v>0</v>
      </c>
      <c r="E309">
        <f>IF(_xlfn.XLOOKUP($A309,Helligdage!C:C,Helligdage!C:C,"")="",IF(WEEKDAY($A309)=1,Overblik!D$4,IF(WEEKDAY($A309)=2,Overblik!D$5,IF(WEEKDAY($A309)=3,Overblik!D$6,IF(WEEKDAY($A309)=4,Overblik!D$7,IF(WEEKDAY($A309)=5,Overblik!D$8,0))))),0)</f>
        <v>0</v>
      </c>
      <c r="F309">
        <f>IF(_xlfn.XLOOKUP($A309,Helligdage!D:D,Helligdage!D:D,"")="",IF(WEEKDAY($A309)=1,Overblik!E$4,IF(WEEKDAY($A309)=2,Overblik!E$5,IF(WEEKDAY($A309)=3,Overblik!E$6,IF(WEEKDAY($A309)=4,Overblik!E$7,IF(WEEKDAY($A309)=5,Overblik!E$8,0))))),0)</f>
        <v>0</v>
      </c>
    </row>
    <row r="310" spans="1:6" x14ac:dyDescent="0.3">
      <c r="A310" s="3">
        <f t="shared" si="9"/>
        <v>45598</v>
      </c>
      <c r="B310" s="12">
        <f t="shared" si="8"/>
        <v>11</v>
      </c>
      <c r="C310">
        <f>IF(_xlfn.XLOOKUP($A310,Helligdage!A:A,Helligdage!A:A,"")="",IF(WEEKDAY($A310)=1,Overblik!B$4,IF(WEEKDAY($A310)=2,Overblik!B$5,IF(WEEKDAY($A310)=3,Overblik!B$6,IF(WEEKDAY($A310)=4,Overblik!B$7,IF(WEEKDAY($A310)=5,Overblik!B$8,0))))),0)</f>
        <v>0</v>
      </c>
      <c r="D310">
        <f>IF(_xlfn.XLOOKUP($A310,Helligdage!B:B,Helligdage!B:B,"")="",IF(WEEKDAY($A310)=1,Overblik!C$4,IF(WEEKDAY($A310)=2,Overblik!C$5,IF(WEEKDAY($A310)=3,Overblik!C$6,IF(WEEKDAY($A310)=4,Overblik!C$7,IF(WEEKDAY($A310)=5,Overblik!C$8,0))))),0)</f>
        <v>0</v>
      </c>
      <c r="E310">
        <f>IF(_xlfn.XLOOKUP($A310,Helligdage!C:C,Helligdage!C:C,"")="",IF(WEEKDAY($A310)=1,Overblik!D$4,IF(WEEKDAY($A310)=2,Overblik!D$5,IF(WEEKDAY($A310)=3,Overblik!D$6,IF(WEEKDAY($A310)=4,Overblik!D$7,IF(WEEKDAY($A310)=5,Overblik!D$8,0))))),0)</f>
        <v>0</v>
      </c>
      <c r="F310">
        <f>IF(_xlfn.XLOOKUP($A310,Helligdage!D:D,Helligdage!D:D,"")="",IF(WEEKDAY($A310)=1,Overblik!E$4,IF(WEEKDAY($A310)=2,Overblik!E$5,IF(WEEKDAY($A310)=3,Overblik!E$6,IF(WEEKDAY($A310)=4,Overblik!E$7,IF(WEEKDAY($A310)=5,Overblik!E$8,0))))),0)</f>
        <v>0</v>
      </c>
    </row>
    <row r="311" spans="1:6" x14ac:dyDescent="0.3">
      <c r="A311" s="3">
        <f t="shared" si="9"/>
        <v>45599</v>
      </c>
      <c r="B311" s="12">
        <f t="shared" si="8"/>
        <v>11</v>
      </c>
      <c r="C311">
        <f>IF(_xlfn.XLOOKUP($A311,Helligdage!A:A,Helligdage!A:A,"")="",IF(WEEKDAY($A311)=1,Overblik!B$4,IF(WEEKDAY($A311)=2,Overblik!B$5,IF(WEEKDAY($A311)=3,Overblik!B$6,IF(WEEKDAY($A311)=4,Overblik!B$7,IF(WEEKDAY($A311)=5,Overblik!B$8,0))))),0)</f>
        <v>7.5</v>
      </c>
      <c r="D311">
        <f>IF(_xlfn.XLOOKUP($A311,Helligdage!B:B,Helligdage!B:B,"")="",IF(WEEKDAY($A311)=1,Overblik!C$4,IF(WEEKDAY($A311)=2,Overblik!C$5,IF(WEEKDAY($A311)=3,Overblik!C$6,IF(WEEKDAY($A311)=4,Overblik!C$7,IF(WEEKDAY($A311)=5,Overblik!C$8,0))))),0)</f>
        <v>6.25</v>
      </c>
      <c r="E311">
        <f>IF(_xlfn.XLOOKUP($A311,Helligdage!C:C,Helligdage!C:C,"")="",IF(WEEKDAY($A311)=1,Overblik!D$4,IF(WEEKDAY($A311)=2,Overblik!D$5,IF(WEEKDAY($A311)=3,Overblik!D$6,IF(WEEKDAY($A311)=4,Overblik!D$7,IF(WEEKDAY($A311)=5,Overblik!D$8,0))))),0)</f>
        <v>6</v>
      </c>
      <c r="F311">
        <f>IF(_xlfn.XLOOKUP($A311,Helligdage!D:D,Helligdage!D:D,"")="",IF(WEEKDAY($A311)=1,Overblik!E$4,IF(WEEKDAY($A311)=2,Overblik!E$5,IF(WEEKDAY($A311)=3,Overblik!E$6,IF(WEEKDAY($A311)=4,Overblik!E$7,IF(WEEKDAY($A311)=5,Overblik!E$8,0))))),0)</f>
        <v>7</v>
      </c>
    </row>
    <row r="312" spans="1:6" x14ac:dyDescent="0.3">
      <c r="A312" s="3">
        <f t="shared" si="9"/>
        <v>45600</v>
      </c>
      <c r="B312" s="12">
        <f t="shared" si="8"/>
        <v>11</v>
      </c>
      <c r="C312">
        <f>IF(_xlfn.XLOOKUP($A312,Helligdage!A:A,Helligdage!A:A,"")="",IF(WEEKDAY($A312)=1,Overblik!B$4,IF(WEEKDAY($A312)=2,Overblik!B$5,IF(WEEKDAY($A312)=3,Overblik!B$6,IF(WEEKDAY($A312)=4,Overblik!B$7,IF(WEEKDAY($A312)=5,Overblik!B$8,0))))),0)</f>
        <v>7.5</v>
      </c>
      <c r="D312">
        <f>IF(_xlfn.XLOOKUP($A312,Helligdage!B:B,Helligdage!B:B,"")="",IF(WEEKDAY($A312)=1,Overblik!C$4,IF(WEEKDAY($A312)=2,Overblik!C$5,IF(WEEKDAY($A312)=3,Overblik!C$6,IF(WEEKDAY($A312)=4,Overblik!C$7,IF(WEEKDAY($A312)=5,Overblik!C$8,0))))),0)</f>
        <v>6.25</v>
      </c>
      <c r="E312">
        <f>IF(_xlfn.XLOOKUP($A312,Helligdage!C:C,Helligdage!C:C,"")="",IF(WEEKDAY($A312)=1,Overblik!D$4,IF(WEEKDAY($A312)=2,Overblik!D$5,IF(WEEKDAY($A312)=3,Overblik!D$6,IF(WEEKDAY($A312)=4,Overblik!D$7,IF(WEEKDAY($A312)=5,Overblik!D$8,0))))),0)</f>
        <v>6</v>
      </c>
      <c r="F312">
        <f>IF(_xlfn.XLOOKUP($A312,Helligdage!D:D,Helligdage!D:D,"")="",IF(WEEKDAY($A312)=1,Overblik!E$4,IF(WEEKDAY($A312)=2,Overblik!E$5,IF(WEEKDAY($A312)=3,Overblik!E$6,IF(WEEKDAY($A312)=4,Overblik!E$7,IF(WEEKDAY($A312)=5,Overblik!E$8,0))))),0)</f>
        <v>7</v>
      </c>
    </row>
    <row r="313" spans="1:6" x14ac:dyDescent="0.3">
      <c r="A313" s="3">
        <f t="shared" si="9"/>
        <v>45601</v>
      </c>
      <c r="B313" s="12">
        <f t="shared" si="8"/>
        <v>11</v>
      </c>
      <c r="C313">
        <f>IF(_xlfn.XLOOKUP($A313,Helligdage!A:A,Helligdage!A:A,"")="",IF(WEEKDAY($A313)=1,Overblik!B$4,IF(WEEKDAY($A313)=2,Overblik!B$5,IF(WEEKDAY($A313)=3,Overblik!B$6,IF(WEEKDAY($A313)=4,Overblik!B$7,IF(WEEKDAY($A313)=5,Overblik!B$8,0))))),0)</f>
        <v>7.5</v>
      </c>
      <c r="D313">
        <f>IF(_xlfn.XLOOKUP($A313,Helligdage!B:B,Helligdage!B:B,"")="",IF(WEEKDAY($A313)=1,Overblik!C$4,IF(WEEKDAY($A313)=2,Overblik!C$5,IF(WEEKDAY($A313)=3,Overblik!C$6,IF(WEEKDAY($A313)=4,Overblik!C$7,IF(WEEKDAY($A313)=5,Overblik!C$8,0))))),0)</f>
        <v>6.25</v>
      </c>
      <c r="E313">
        <f>IF(_xlfn.XLOOKUP($A313,Helligdage!C:C,Helligdage!C:C,"")="",IF(WEEKDAY($A313)=1,Overblik!D$4,IF(WEEKDAY($A313)=2,Overblik!D$5,IF(WEEKDAY($A313)=3,Overblik!D$6,IF(WEEKDAY($A313)=4,Overblik!D$7,IF(WEEKDAY($A313)=5,Overblik!D$8,0))))),0)</f>
        <v>6</v>
      </c>
      <c r="F313">
        <f>IF(_xlfn.XLOOKUP($A313,Helligdage!D:D,Helligdage!D:D,"")="",IF(WEEKDAY($A313)=1,Overblik!E$4,IF(WEEKDAY($A313)=2,Overblik!E$5,IF(WEEKDAY($A313)=3,Overblik!E$6,IF(WEEKDAY($A313)=4,Overblik!E$7,IF(WEEKDAY($A313)=5,Overblik!E$8,0))))),0)</f>
        <v>7</v>
      </c>
    </row>
    <row r="314" spans="1:6" x14ac:dyDescent="0.3">
      <c r="A314" s="3">
        <f t="shared" si="9"/>
        <v>45602</v>
      </c>
      <c r="B314" s="12">
        <f t="shared" si="8"/>
        <v>11</v>
      </c>
      <c r="C314">
        <f>IF(_xlfn.XLOOKUP($A314,Helligdage!A:A,Helligdage!A:A,"")="",IF(WEEKDAY($A314)=1,Overblik!B$4,IF(WEEKDAY($A314)=2,Overblik!B$5,IF(WEEKDAY($A314)=3,Overblik!B$6,IF(WEEKDAY($A314)=4,Overblik!B$7,IF(WEEKDAY($A314)=5,Overblik!B$8,0))))),0)</f>
        <v>7.5</v>
      </c>
      <c r="D314">
        <f>IF(_xlfn.XLOOKUP($A314,Helligdage!B:B,Helligdage!B:B,"")="",IF(WEEKDAY($A314)=1,Overblik!C$4,IF(WEEKDAY($A314)=2,Overblik!C$5,IF(WEEKDAY($A314)=3,Overblik!C$6,IF(WEEKDAY($A314)=4,Overblik!C$7,IF(WEEKDAY($A314)=5,Overblik!C$8,0))))),0)</f>
        <v>6.25</v>
      </c>
      <c r="E314">
        <f>IF(_xlfn.XLOOKUP($A314,Helligdage!C:C,Helligdage!C:C,"")="",IF(WEEKDAY($A314)=1,Overblik!D$4,IF(WEEKDAY($A314)=2,Overblik!D$5,IF(WEEKDAY($A314)=3,Overblik!D$6,IF(WEEKDAY($A314)=4,Overblik!D$7,IF(WEEKDAY($A314)=5,Overblik!D$8,0))))),0)</f>
        <v>6</v>
      </c>
      <c r="F314">
        <f>IF(_xlfn.XLOOKUP($A314,Helligdage!D:D,Helligdage!D:D,"")="",IF(WEEKDAY($A314)=1,Overblik!E$4,IF(WEEKDAY($A314)=2,Overblik!E$5,IF(WEEKDAY($A314)=3,Overblik!E$6,IF(WEEKDAY($A314)=4,Overblik!E$7,IF(WEEKDAY($A314)=5,Overblik!E$8,0))))),0)</f>
        <v>7</v>
      </c>
    </row>
    <row r="315" spans="1:6" x14ac:dyDescent="0.3">
      <c r="A315" s="3">
        <f t="shared" si="9"/>
        <v>45603</v>
      </c>
      <c r="B315" s="12">
        <f t="shared" si="8"/>
        <v>11</v>
      </c>
      <c r="C315">
        <f>IF(_xlfn.XLOOKUP($A315,Helligdage!A:A,Helligdage!A:A,"")="",IF(WEEKDAY($A315)=1,Overblik!B$4,IF(WEEKDAY($A315)=2,Overblik!B$5,IF(WEEKDAY($A315)=3,Overblik!B$6,IF(WEEKDAY($A315)=4,Overblik!B$7,IF(WEEKDAY($A315)=5,Overblik!B$8,0))))),0)</f>
        <v>7</v>
      </c>
      <c r="D315">
        <f>IF(_xlfn.XLOOKUP($A315,Helligdage!B:B,Helligdage!B:B,"")="",IF(WEEKDAY($A315)=1,Overblik!C$4,IF(WEEKDAY($A315)=2,Overblik!C$5,IF(WEEKDAY($A315)=3,Overblik!C$6,IF(WEEKDAY($A315)=4,Overblik!C$7,IF(WEEKDAY($A315)=5,Overblik!C$8,0))))),0)</f>
        <v>0</v>
      </c>
      <c r="E315">
        <f>IF(_xlfn.XLOOKUP($A315,Helligdage!C:C,Helligdage!C:C,"")="",IF(WEEKDAY($A315)=1,Overblik!D$4,IF(WEEKDAY($A315)=2,Overblik!D$5,IF(WEEKDAY($A315)=3,Overblik!D$6,IF(WEEKDAY($A315)=4,Overblik!D$7,IF(WEEKDAY($A315)=5,Overblik!D$8,0))))),0)</f>
        <v>6</v>
      </c>
      <c r="F315">
        <f>IF(_xlfn.XLOOKUP($A315,Helligdage!D:D,Helligdage!D:D,"")="",IF(WEEKDAY($A315)=1,Overblik!E$4,IF(WEEKDAY($A315)=2,Overblik!E$5,IF(WEEKDAY($A315)=3,Overblik!E$6,IF(WEEKDAY($A315)=4,Overblik!E$7,IF(WEEKDAY($A315)=5,Overblik!E$8,0))))),0)</f>
        <v>6</v>
      </c>
    </row>
    <row r="316" spans="1:6" x14ac:dyDescent="0.3">
      <c r="A316" s="3">
        <f t="shared" si="9"/>
        <v>45604</v>
      </c>
      <c r="B316" s="12">
        <f t="shared" si="8"/>
        <v>11</v>
      </c>
      <c r="C316">
        <f>IF(_xlfn.XLOOKUP($A316,Helligdage!A:A,Helligdage!A:A,"")="",IF(WEEKDAY($A316)=1,Overblik!B$4,IF(WEEKDAY($A316)=2,Overblik!B$5,IF(WEEKDAY($A316)=3,Overblik!B$6,IF(WEEKDAY($A316)=4,Overblik!B$7,IF(WEEKDAY($A316)=5,Overblik!B$8,0))))),0)</f>
        <v>0</v>
      </c>
      <c r="D316">
        <f>IF(_xlfn.XLOOKUP($A316,Helligdage!B:B,Helligdage!B:B,"")="",IF(WEEKDAY($A316)=1,Overblik!C$4,IF(WEEKDAY($A316)=2,Overblik!C$5,IF(WEEKDAY($A316)=3,Overblik!C$6,IF(WEEKDAY($A316)=4,Overblik!C$7,IF(WEEKDAY($A316)=5,Overblik!C$8,0))))),0)</f>
        <v>0</v>
      </c>
      <c r="E316">
        <f>IF(_xlfn.XLOOKUP($A316,Helligdage!C:C,Helligdage!C:C,"")="",IF(WEEKDAY($A316)=1,Overblik!D$4,IF(WEEKDAY($A316)=2,Overblik!D$5,IF(WEEKDAY($A316)=3,Overblik!D$6,IF(WEEKDAY($A316)=4,Overblik!D$7,IF(WEEKDAY($A316)=5,Overblik!D$8,0))))),0)</f>
        <v>0</v>
      </c>
      <c r="F316">
        <f>IF(_xlfn.XLOOKUP($A316,Helligdage!D:D,Helligdage!D:D,"")="",IF(WEEKDAY($A316)=1,Overblik!E$4,IF(WEEKDAY($A316)=2,Overblik!E$5,IF(WEEKDAY($A316)=3,Overblik!E$6,IF(WEEKDAY($A316)=4,Overblik!E$7,IF(WEEKDAY($A316)=5,Overblik!E$8,0))))),0)</f>
        <v>0</v>
      </c>
    </row>
    <row r="317" spans="1:6" x14ac:dyDescent="0.3">
      <c r="A317" s="3">
        <f t="shared" si="9"/>
        <v>45605</v>
      </c>
      <c r="B317" s="12">
        <f t="shared" si="8"/>
        <v>11</v>
      </c>
      <c r="C317">
        <f>IF(_xlfn.XLOOKUP($A317,Helligdage!A:A,Helligdage!A:A,"")="",IF(WEEKDAY($A317)=1,Overblik!B$4,IF(WEEKDAY($A317)=2,Overblik!B$5,IF(WEEKDAY($A317)=3,Overblik!B$6,IF(WEEKDAY($A317)=4,Overblik!B$7,IF(WEEKDAY($A317)=5,Overblik!B$8,0))))),0)</f>
        <v>0</v>
      </c>
      <c r="D317">
        <f>IF(_xlfn.XLOOKUP($A317,Helligdage!B:B,Helligdage!B:B,"")="",IF(WEEKDAY($A317)=1,Overblik!C$4,IF(WEEKDAY($A317)=2,Overblik!C$5,IF(WEEKDAY($A317)=3,Overblik!C$6,IF(WEEKDAY($A317)=4,Overblik!C$7,IF(WEEKDAY($A317)=5,Overblik!C$8,0))))),0)</f>
        <v>0</v>
      </c>
      <c r="E317">
        <f>IF(_xlfn.XLOOKUP($A317,Helligdage!C:C,Helligdage!C:C,"")="",IF(WEEKDAY($A317)=1,Overblik!D$4,IF(WEEKDAY($A317)=2,Overblik!D$5,IF(WEEKDAY($A317)=3,Overblik!D$6,IF(WEEKDAY($A317)=4,Overblik!D$7,IF(WEEKDAY($A317)=5,Overblik!D$8,0))))),0)</f>
        <v>0</v>
      </c>
      <c r="F317">
        <f>IF(_xlfn.XLOOKUP($A317,Helligdage!D:D,Helligdage!D:D,"")="",IF(WEEKDAY($A317)=1,Overblik!E$4,IF(WEEKDAY($A317)=2,Overblik!E$5,IF(WEEKDAY($A317)=3,Overblik!E$6,IF(WEEKDAY($A317)=4,Overblik!E$7,IF(WEEKDAY($A317)=5,Overblik!E$8,0))))),0)</f>
        <v>0</v>
      </c>
    </row>
    <row r="318" spans="1:6" x14ac:dyDescent="0.3">
      <c r="A318" s="3">
        <f t="shared" si="9"/>
        <v>45606</v>
      </c>
      <c r="B318" s="12">
        <f t="shared" si="8"/>
        <v>11</v>
      </c>
      <c r="C318">
        <f>IF(_xlfn.XLOOKUP($A318,Helligdage!A:A,Helligdage!A:A,"")="",IF(WEEKDAY($A318)=1,Overblik!B$4,IF(WEEKDAY($A318)=2,Overblik!B$5,IF(WEEKDAY($A318)=3,Overblik!B$6,IF(WEEKDAY($A318)=4,Overblik!B$7,IF(WEEKDAY($A318)=5,Overblik!B$8,0))))),0)</f>
        <v>7.5</v>
      </c>
      <c r="D318">
        <f>IF(_xlfn.XLOOKUP($A318,Helligdage!B:B,Helligdage!B:B,"")="",IF(WEEKDAY($A318)=1,Overblik!C$4,IF(WEEKDAY($A318)=2,Overblik!C$5,IF(WEEKDAY($A318)=3,Overblik!C$6,IF(WEEKDAY($A318)=4,Overblik!C$7,IF(WEEKDAY($A318)=5,Overblik!C$8,0))))),0)</f>
        <v>6.25</v>
      </c>
      <c r="E318">
        <f>IF(_xlfn.XLOOKUP($A318,Helligdage!C:C,Helligdage!C:C,"")="",IF(WEEKDAY($A318)=1,Overblik!D$4,IF(WEEKDAY($A318)=2,Overblik!D$5,IF(WEEKDAY($A318)=3,Overblik!D$6,IF(WEEKDAY($A318)=4,Overblik!D$7,IF(WEEKDAY($A318)=5,Overblik!D$8,0))))),0)</f>
        <v>6</v>
      </c>
      <c r="F318">
        <f>IF(_xlfn.XLOOKUP($A318,Helligdage!D:D,Helligdage!D:D,"")="",IF(WEEKDAY($A318)=1,Overblik!E$4,IF(WEEKDAY($A318)=2,Overblik!E$5,IF(WEEKDAY($A318)=3,Overblik!E$6,IF(WEEKDAY($A318)=4,Overblik!E$7,IF(WEEKDAY($A318)=5,Overblik!E$8,0))))),0)</f>
        <v>7</v>
      </c>
    </row>
    <row r="319" spans="1:6" x14ac:dyDescent="0.3">
      <c r="A319" s="3">
        <f t="shared" si="9"/>
        <v>45607</v>
      </c>
      <c r="B319" s="12">
        <f t="shared" si="8"/>
        <v>11</v>
      </c>
      <c r="C319">
        <f>IF(_xlfn.XLOOKUP($A319,Helligdage!A:A,Helligdage!A:A,"")="",IF(WEEKDAY($A319)=1,Overblik!B$4,IF(WEEKDAY($A319)=2,Overblik!B$5,IF(WEEKDAY($A319)=3,Overblik!B$6,IF(WEEKDAY($A319)=4,Overblik!B$7,IF(WEEKDAY($A319)=5,Overblik!B$8,0))))),0)</f>
        <v>7.5</v>
      </c>
      <c r="D319">
        <f>IF(_xlfn.XLOOKUP($A319,Helligdage!B:B,Helligdage!B:B,"")="",IF(WEEKDAY($A319)=1,Overblik!C$4,IF(WEEKDAY($A319)=2,Overblik!C$5,IF(WEEKDAY($A319)=3,Overblik!C$6,IF(WEEKDAY($A319)=4,Overblik!C$7,IF(WEEKDAY($A319)=5,Overblik!C$8,0))))),0)</f>
        <v>6.25</v>
      </c>
      <c r="E319">
        <f>IF(_xlfn.XLOOKUP($A319,Helligdage!C:C,Helligdage!C:C,"")="",IF(WEEKDAY($A319)=1,Overblik!D$4,IF(WEEKDAY($A319)=2,Overblik!D$5,IF(WEEKDAY($A319)=3,Overblik!D$6,IF(WEEKDAY($A319)=4,Overblik!D$7,IF(WEEKDAY($A319)=5,Overblik!D$8,0))))),0)</f>
        <v>6</v>
      </c>
      <c r="F319">
        <f>IF(_xlfn.XLOOKUP($A319,Helligdage!D:D,Helligdage!D:D,"")="",IF(WEEKDAY($A319)=1,Overblik!E$4,IF(WEEKDAY($A319)=2,Overblik!E$5,IF(WEEKDAY($A319)=3,Overblik!E$6,IF(WEEKDAY($A319)=4,Overblik!E$7,IF(WEEKDAY($A319)=5,Overblik!E$8,0))))),0)</f>
        <v>7</v>
      </c>
    </row>
    <row r="320" spans="1:6" x14ac:dyDescent="0.3">
      <c r="A320" s="3">
        <f t="shared" si="9"/>
        <v>45608</v>
      </c>
      <c r="B320" s="12">
        <f t="shared" si="8"/>
        <v>11</v>
      </c>
      <c r="C320">
        <f>IF(_xlfn.XLOOKUP($A320,Helligdage!A:A,Helligdage!A:A,"")="",IF(WEEKDAY($A320)=1,Overblik!B$4,IF(WEEKDAY($A320)=2,Overblik!B$5,IF(WEEKDAY($A320)=3,Overblik!B$6,IF(WEEKDAY($A320)=4,Overblik!B$7,IF(WEEKDAY($A320)=5,Overblik!B$8,0))))),0)</f>
        <v>7.5</v>
      </c>
      <c r="D320">
        <f>IF(_xlfn.XLOOKUP($A320,Helligdage!B:B,Helligdage!B:B,"")="",IF(WEEKDAY($A320)=1,Overblik!C$4,IF(WEEKDAY($A320)=2,Overblik!C$5,IF(WEEKDAY($A320)=3,Overblik!C$6,IF(WEEKDAY($A320)=4,Overblik!C$7,IF(WEEKDAY($A320)=5,Overblik!C$8,0))))),0)</f>
        <v>6.25</v>
      </c>
      <c r="E320">
        <f>IF(_xlfn.XLOOKUP($A320,Helligdage!C:C,Helligdage!C:C,"")="",IF(WEEKDAY($A320)=1,Overblik!D$4,IF(WEEKDAY($A320)=2,Overblik!D$5,IF(WEEKDAY($A320)=3,Overblik!D$6,IF(WEEKDAY($A320)=4,Overblik!D$7,IF(WEEKDAY($A320)=5,Overblik!D$8,0))))),0)</f>
        <v>6</v>
      </c>
      <c r="F320">
        <f>IF(_xlfn.XLOOKUP($A320,Helligdage!D:D,Helligdage!D:D,"")="",IF(WEEKDAY($A320)=1,Overblik!E$4,IF(WEEKDAY($A320)=2,Overblik!E$5,IF(WEEKDAY($A320)=3,Overblik!E$6,IF(WEEKDAY($A320)=4,Overblik!E$7,IF(WEEKDAY($A320)=5,Overblik!E$8,0))))),0)</f>
        <v>7</v>
      </c>
    </row>
    <row r="321" spans="1:6" x14ac:dyDescent="0.3">
      <c r="A321" s="3">
        <f t="shared" si="9"/>
        <v>45609</v>
      </c>
      <c r="B321" s="12">
        <f t="shared" si="8"/>
        <v>11</v>
      </c>
      <c r="C321">
        <f>IF(_xlfn.XLOOKUP($A321,Helligdage!A:A,Helligdage!A:A,"")="",IF(WEEKDAY($A321)=1,Overblik!B$4,IF(WEEKDAY($A321)=2,Overblik!B$5,IF(WEEKDAY($A321)=3,Overblik!B$6,IF(WEEKDAY($A321)=4,Overblik!B$7,IF(WEEKDAY($A321)=5,Overblik!B$8,0))))),0)</f>
        <v>7.5</v>
      </c>
      <c r="D321">
        <f>IF(_xlfn.XLOOKUP($A321,Helligdage!B:B,Helligdage!B:B,"")="",IF(WEEKDAY($A321)=1,Overblik!C$4,IF(WEEKDAY($A321)=2,Overblik!C$5,IF(WEEKDAY($A321)=3,Overblik!C$6,IF(WEEKDAY($A321)=4,Overblik!C$7,IF(WEEKDAY($A321)=5,Overblik!C$8,0))))),0)</f>
        <v>6.25</v>
      </c>
      <c r="E321">
        <f>IF(_xlfn.XLOOKUP($A321,Helligdage!C:C,Helligdage!C:C,"")="",IF(WEEKDAY($A321)=1,Overblik!D$4,IF(WEEKDAY($A321)=2,Overblik!D$5,IF(WEEKDAY($A321)=3,Overblik!D$6,IF(WEEKDAY($A321)=4,Overblik!D$7,IF(WEEKDAY($A321)=5,Overblik!D$8,0))))),0)</f>
        <v>6</v>
      </c>
      <c r="F321">
        <f>IF(_xlfn.XLOOKUP($A321,Helligdage!D:D,Helligdage!D:D,"")="",IF(WEEKDAY($A321)=1,Overblik!E$4,IF(WEEKDAY($A321)=2,Overblik!E$5,IF(WEEKDAY($A321)=3,Overblik!E$6,IF(WEEKDAY($A321)=4,Overblik!E$7,IF(WEEKDAY($A321)=5,Overblik!E$8,0))))),0)</f>
        <v>7</v>
      </c>
    </row>
    <row r="322" spans="1:6" x14ac:dyDescent="0.3">
      <c r="A322" s="3">
        <f t="shared" si="9"/>
        <v>45610</v>
      </c>
      <c r="B322" s="12">
        <f t="shared" si="8"/>
        <v>11</v>
      </c>
      <c r="C322">
        <f>IF(_xlfn.XLOOKUP($A322,Helligdage!A:A,Helligdage!A:A,"")="",IF(WEEKDAY($A322)=1,Overblik!B$4,IF(WEEKDAY($A322)=2,Overblik!B$5,IF(WEEKDAY($A322)=3,Overblik!B$6,IF(WEEKDAY($A322)=4,Overblik!B$7,IF(WEEKDAY($A322)=5,Overblik!B$8,0))))),0)</f>
        <v>7</v>
      </c>
      <c r="D322">
        <f>IF(_xlfn.XLOOKUP($A322,Helligdage!B:B,Helligdage!B:B,"")="",IF(WEEKDAY($A322)=1,Overblik!C$4,IF(WEEKDAY($A322)=2,Overblik!C$5,IF(WEEKDAY($A322)=3,Overblik!C$6,IF(WEEKDAY($A322)=4,Overblik!C$7,IF(WEEKDAY($A322)=5,Overblik!C$8,0))))),0)</f>
        <v>0</v>
      </c>
      <c r="E322">
        <f>IF(_xlfn.XLOOKUP($A322,Helligdage!C:C,Helligdage!C:C,"")="",IF(WEEKDAY($A322)=1,Overblik!D$4,IF(WEEKDAY($A322)=2,Overblik!D$5,IF(WEEKDAY($A322)=3,Overblik!D$6,IF(WEEKDAY($A322)=4,Overblik!D$7,IF(WEEKDAY($A322)=5,Overblik!D$8,0))))),0)</f>
        <v>6</v>
      </c>
      <c r="F322">
        <f>IF(_xlfn.XLOOKUP($A322,Helligdage!D:D,Helligdage!D:D,"")="",IF(WEEKDAY($A322)=1,Overblik!E$4,IF(WEEKDAY($A322)=2,Overblik!E$5,IF(WEEKDAY($A322)=3,Overblik!E$6,IF(WEEKDAY($A322)=4,Overblik!E$7,IF(WEEKDAY($A322)=5,Overblik!E$8,0))))),0)</f>
        <v>6</v>
      </c>
    </row>
    <row r="323" spans="1:6" x14ac:dyDescent="0.3">
      <c r="A323" s="3">
        <f t="shared" si="9"/>
        <v>45611</v>
      </c>
      <c r="B323" s="12">
        <f t="shared" si="8"/>
        <v>11</v>
      </c>
      <c r="C323">
        <f>IF(_xlfn.XLOOKUP($A323,Helligdage!A:A,Helligdage!A:A,"")="",IF(WEEKDAY($A323)=1,Overblik!B$4,IF(WEEKDAY($A323)=2,Overblik!B$5,IF(WEEKDAY($A323)=3,Overblik!B$6,IF(WEEKDAY($A323)=4,Overblik!B$7,IF(WEEKDAY($A323)=5,Overblik!B$8,0))))),0)</f>
        <v>0</v>
      </c>
      <c r="D323">
        <f>IF(_xlfn.XLOOKUP($A323,Helligdage!B:B,Helligdage!B:B,"")="",IF(WEEKDAY($A323)=1,Overblik!C$4,IF(WEEKDAY($A323)=2,Overblik!C$5,IF(WEEKDAY($A323)=3,Overblik!C$6,IF(WEEKDAY($A323)=4,Overblik!C$7,IF(WEEKDAY($A323)=5,Overblik!C$8,0))))),0)</f>
        <v>0</v>
      </c>
      <c r="E323">
        <f>IF(_xlfn.XLOOKUP($A323,Helligdage!C:C,Helligdage!C:C,"")="",IF(WEEKDAY($A323)=1,Overblik!D$4,IF(WEEKDAY($A323)=2,Overblik!D$5,IF(WEEKDAY($A323)=3,Overblik!D$6,IF(WEEKDAY($A323)=4,Overblik!D$7,IF(WEEKDAY($A323)=5,Overblik!D$8,0))))),0)</f>
        <v>0</v>
      </c>
      <c r="F323">
        <f>IF(_xlfn.XLOOKUP($A323,Helligdage!D:D,Helligdage!D:D,"")="",IF(WEEKDAY($A323)=1,Overblik!E$4,IF(WEEKDAY($A323)=2,Overblik!E$5,IF(WEEKDAY($A323)=3,Overblik!E$6,IF(WEEKDAY($A323)=4,Overblik!E$7,IF(WEEKDAY($A323)=5,Overblik!E$8,0))))),0)</f>
        <v>0</v>
      </c>
    </row>
    <row r="324" spans="1:6" x14ac:dyDescent="0.3">
      <c r="A324" s="3">
        <f t="shared" si="9"/>
        <v>45612</v>
      </c>
      <c r="B324" s="12">
        <f t="shared" si="8"/>
        <v>11</v>
      </c>
      <c r="C324">
        <f>IF(_xlfn.XLOOKUP($A324,Helligdage!A:A,Helligdage!A:A,"")="",IF(WEEKDAY($A324)=1,Overblik!B$4,IF(WEEKDAY($A324)=2,Overblik!B$5,IF(WEEKDAY($A324)=3,Overblik!B$6,IF(WEEKDAY($A324)=4,Overblik!B$7,IF(WEEKDAY($A324)=5,Overblik!B$8,0))))),0)</f>
        <v>0</v>
      </c>
      <c r="D324">
        <f>IF(_xlfn.XLOOKUP($A324,Helligdage!B:B,Helligdage!B:B,"")="",IF(WEEKDAY($A324)=1,Overblik!C$4,IF(WEEKDAY($A324)=2,Overblik!C$5,IF(WEEKDAY($A324)=3,Overblik!C$6,IF(WEEKDAY($A324)=4,Overblik!C$7,IF(WEEKDAY($A324)=5,Overblik!C$8,0))))),0)</f>
        <v>0</v>
      </c>
      <c r="E324">
        <f>IF(_xlfn.XLOOKUP($A324,Helligdage!C:C,Helligdage!C:C,"")="",IF(WEEKDAY($A324)=1,Overblik!D$4,IF(WEEKDAY($A324)=2,Overblik!D$5,IF(WEEKDAY($A324)=3,Overblik!D$6,IF(WEEKDAY($A324)=4,Overblik!D$7,IF(WEEKDAY($A324)=5,Overblik!D$8,0))))),0)</f>
        <v>0</v>
      </c>
      <c r="F324">
        <f>IF(_xlfn.XLOOKUP($A324,Helligdage!D:D,Helligdage!D:D,"")="",IF(WEEKDAY($A324)=1,Overblik!E$4,IF(WEEKDAY($A324)=2,Overblik!E$5,IF(WEEKDAY($A324)=3,Overblik!E$6,IF(WEEKDAY($A324)=4,Overblik!E$7,IF(WEEKDAY($A324)=5,Overblik!E$8,0))))),0)</f>
        <v>0</v>
      </c>
    </row>
    <row r="325" spans="1:6" x14ac:dyDescent="0.3">
      <c r="A325" s="3">
        <f t="shared" si="9"/>
        <v>45613</v>
      </c>
      <c r="B325" s="12">
        <f t="shared" ref="B325:B369" si="10">MONTH(A325)</f>
        <v>11</v>
      </c>
      <c r="C325">
        <f>IF(_xlfn.XLOOKUP($A325,Helligdage!A:A,Helligdage!A:A,"")="",IF(WEEKDAY($A325)=1,Overblik!B$4,IF(WEEKDAY($A325)=2,Overblik!B$5,IF(WEEKDAY($A325)=3,Overblik!B$6,IF(WEEKDAY($A325)=4,Overblik!B$7,IF(WEEKDAY($A325)=5,Overblik!B$8,0))))),0)</f>
        <v>7.5</v>
      </c>
      <c r="D325">
        <f>IF(_xlfn.XLOOKUP($A325,Helligdage!B:B,Helligdage!B:B,"")="",IF(WEEKDAY($A325)=1,Overblik!C$4,IF(WEEKDAY($A325)=2,Overblik!C$5,IF(WEEKDAY($A325)=3,Overblik!C$6,IF(WEEKDAY($A325)=4,Overblik!C$7,IF(WEEKDAY($A325)=5,Overblik!C$8,0))))),0)</f>
        <v>6.25</v>
      </c>
      <c r="E325">
        <f>IF(_xlfn.XLOOKUP($A325,Helligdage!C:C,Helligdage!C:C,"")="",IF(WEEKDAY($A325)=1,Overblik!D$4,IF(WEEKDAY($A325)=2,Overblik!D$5,IF(WEEKDAY($A325)=3,Overblik!D$6,IF(WEEKDAY($A325)=4,Overblik!D$7,IF(WEEKDAY($A325)=5,Overblik!D$8,0))))),0)</f>
        <v>6</v>
      </c>
      <c r="F325">
        <f>IF(_xlfn.XLOOKUP($A325,Helligdage!D:D,Helligdage!D:D,"")="",IF(WEEKDAY($A325)=1,Overblik!E$4,IF(WEEKDAY($A325)=2,Overblik!E$5,IF(WEEKDAY($A325)=3,Overblik!E$6,IF(WEEKDAY($A325)=4,Overblik!E$7,IF(WEEKDAY($A325)=5,Overblik!E$8,0))))),0)</f>
        <v>7</v>
      </c>
    </row>
    <row r="326" spans="1:6" x14ac:dyDescent="0.3">
      <c r="A326" s="3">
        <f t="shared" ref="A326:A368" si="11">A325+1</f>
        <v>45614</v>
      </c>
      <c r="B326" s="12">
        <f t="shared" si="10"/>
        <v>11</v>
      </c>
      <c r="C326">
        <f>IF(_xlfn.XLOOKUP($A326,Helligdage!A:A,Helligdage!A:A,"")="",IF(WEEKDAY($A326)=1,Overblik!B$4,IF(WEEKDAY($A326)=2,Overblik!B$5,IF(WEEKDAY($A326)=3,Overblik!B$6,IF(WEEKDAY($A326)=4,Overblik!B$7,IF(WEEKDAY($A326)=5,Overblik!B$8,0))))),0)</f>
        <v>7.5</v>
      </c>
      <c r="D326">
        <f>IF(_xlfn.XLOOKUP($A326,Helligdage!B:B,Helligdage!B:B,"")="",IF(WEEKDAY($A326)=1,Overblik!C$4,IF(WEEKDAY($A326)=2,Overblik!C$5,IF(WEEKDAY($A326)=3,Overblik!C$6,IF(WEEKDAY($A326)=4,Overblik!C$7,IF(WEEKDAY($A326)=5,Overblik!C$8,0))))),0)</f>
        <v>6.25</v>
      </c>
      <c r="E326">
        <f>IF(_xlfn.XLOOKUP($A326,Helligdage!C:C,Helligdage!C:C,"")="",IF(WEEKDAY($A326)=1,Overblik!D$4,IF(WEEKDAY($A326)=2,Overblik!D$5,IF(WEEKDAY($A326)=3,Overblik!D$6,IF(WEEKDAY($A326)=4,Overblik!D$7,IF(WEEKDAY($A326)=5,Overblik!D$8,0))))),0)</f>
        <v>6</v>
      </c>
      <c r="F326">
        <f>IF(_xlfn.XLOOKUP($A326,Helligdage!D:D,Helligdage!D:D,"")="",IF(WEEKDAY($A326)=1,Overblik!E$4,IF(WEEKDAY($A326)=2,Overblik!E$5,IF(WEEKDAY($A326)=3,Overblik!E$6,IF(WEEKDAY($A326)=4,Overblik!E$7,IF(WEEKDAY($A326)=5,Overblik!E$8,0))))),0)</f>
        <v>7</v>
      </c>
    </row>
    <row r="327" spans="1:6" x14ac:dyDescent="0.3">
      <c r="A327" s="3">
        <f t="shared" si="11"/>
        <v>45615</v>
      </c>
      <c r="B327" s="12">
        <f t="shared" si="10"/>
        <v>11</v>
      </c>
      <c r="C327">
        <f>IF(_xlfn.XLOOKUP($A327,Helligdage!A:A,Helligdage!A:A,"")="",IF(WEEKDAY($A327)=1,Overblik!B$4,IF(WEEKDAY($A327)=2,Overblik!B$5,IF(WEEKDAY($A327)=3,Overblik!B$6,IF(WEEKDAY($A327)=4,Overblik!B$7,IF(WEEKDAY($A327)=5,Overblik!B$8,0))))),0)</f>
        <v>7.5</v>
      </c>
      <c r="D327">
        <f>IF(_xlfn.XLOOKUP($A327,Helligdage!B:B,Helligdage!B:B,"")="",IF(WEEKDAY($A327)=1,Overblik!C$4,IF(WEEKDAY($A327)=2,Overblik!C$5,IF(WEEKDAY($A327)=3,Overblik!C$6,IF(WEEKDAY($A327)=4,Overblik!C$7,IF(WEEKDAY($A327)=5,Overblik!C$8,0))))),0)</f>
        <v>6.25</v>
      </c>
      <c r="E327">
        <f>IF(_xlfn.XLOOKUP($A327,Helligdage!C:C,Helligdage!C:C,"")="",IF(WEEKDAY($A327)=1,Overblik!D$4,IF(WEEKDAY($A327)=2,Overblik!D$5,IF(WEEKDAY($A327)=3,Overblik!D$6,IF(WEEKDAY($A327)=4,Overblik!D$7,IF(WEEKDAY($A327)=5,Overblik!D$8,0))))),0)</f>
        <v>6</v>
      </c>
      <c r="F327">
        <f>IF(_xlfn.XLOOKUP($A327,Helligdage!D:D,Helligdage!D:D,"")="",IF(WEEKDAY($A327)=1,Overblik!E$4,IF(WEEKDAY($A327)=2,Overblik!E$5,IF(WEEKDAY($A327)=3,Overblik!E$6,IF(WEEKDAY($A327)=4,Overblik!E$7,IF(WEEKDAY($A327)=5,Overblik!E$8,0))))),0)</f>
        <v>7</v>
      </c>
    </row>
    <row r="328" spans="1:6" x14ac:dyDescent="0.3">
      <c r="A328" s="3">
        <f t="shared" si="11"/>
        <v>45616</v>
      </c>
      <c r="B328" s="12">
        <f t="shared" si="10"/>
        <v>11</v>
      </c>
      <c r="C328">
        <f>IF(_xlfn.XLOOKUP($A328,Helligdage!A:A,Helligdage!A:A,"")="",IF(WEEKDAY($A328)=1,Overblik!B$4,IF(WEEKDAY($A328)=2,Overblik!B$5,IF(WEEKDAY($A328)=3,Overblik!B$6,IF(WEEKDAY($A328)=4,Overblik!B$7,IF(WEEKDAY($A328)=5,Overblik!B$8,0))))),0)</f>
        <v>7.5</v>
      </c>
      <c r="D328">
        <f>IF(_xlfn.XLOOKUP($A328,Helligdage!B:B,Helligdage!B:B,"")="",IF(WEEKDAY($A328)=1,Overblik!C$4,IF(WEEKDAY($A328)=2,Overblik!C$5,IF(WEEKDAY($A328)=3,Overblik!C$6,IF(WEEKDAY($A328)=4,Overblik!C$7,IF(WEEKDAY($A328)=5,Overblik!C$8,0))))),0)</f>
        <v>6.25</v>
      </c>
      <c r="E328">
        <f>IF(_xlfn.XLOOKUP($A328,Helligdage!C:C,Helligdage!C:C,"")="",IF(WEEKDAY($A328)=1,Overblik!D$4,IF(WEEKDAY($A328)=2,Overblik!D$5,IF(WEEKDAY($A328)=3,Overblik!D$6,IF(WEEKDAY($A328)=4,Overblik!D$7,IF(WEEKDAY($A328)=5,Overblik!D$8,0))))),0)</f>
        <v>6</v>
      </c>
      <c r="F328">
        <f>IF(_xlfn.XLOOKUP($A328,Helligdage!D:D,Helligdage!D:D,"")="",IF(WEEKDAY($A328)=1,Overblik!E$4,IF(WEEKDAY($A328)=2,Overblik!E$5,IF(WEEKDAY($A328)=3,Overblik!E$6,IF(WEEKDAY($A328)=4,Overblik!E$7,IF(WEEKDAY($A328)=5,Overblik!E$8,0))))),0)</f>
        <v>7</v>
      </c>
    </row>
    <row r="329" spans="1:6" x14ac:dyDescent="0.3">
      <c r="A329" s="3">
        <f t="shared" si="11"/>
        <v>45617</v>
      </c>
      <c r="B329" s="12">
        <f t="shared" si="10"/>
        <v>11</v>
      </c>
      <c r="C329">
        <f>IF(_xlfn.XLOOKUP($A329,Helligdage!A:A,Helligdage!A:A,"")="",IF(WEEKDAY($A329)=1,Overblik!B$4,IF(WEEKDAY($A329)=2,Overblik!B$5,IF(WEEKDAY($A329)=3,Overblik!B$6,IF(WEEKDAY($A329)=4,Overblik!B$7,IF(WEEKDAY($A329)=5,Overblik!B$8,0))))),0)</f>
        <v>7</v>
      </c>
      <c r="D329">
        <f>IF(_xlfn.XLOOKUP($A329,Helligdage!B:B,Helligdage!B:B,"")="",IF(WEEKDAY($A329)=1,Overblik!C$4,IF(WEEKDAY($A329)=2,Overblik!C$5,IF(WEEKDAY($A329)=3,Overblik!C$6,IF(WEEKDAY($A329)=4,Overblik!C$7,IF(WEEKDAY($A329)=5,Overblik!C$8,0))))),0)</f>
        <v>0</v>
      </c>
      <c r="E329">
        <f>IF(_xlfn.XLOOKUP($A329,Helligdage!C:C,Helligdage!C:C,"")="",IF(WEEKDAY($A329)=1,Overblik!D$4,IF(WEEKDAY($A329)=2,Overblik!D$5,IF(WEEKDAY($A329)=3,Overblik!D$6,IF(WEEKDAY($A329)=4,Overblik!D$7,IF(WEEKDAY($A329)=5,Overblik!D$8,0))))),0)</f>
        <v>6</v>
      </c>
      <c r="F329">
        <f>IF(_xlfn.XLOOKUP($A329,Helligdage!D:D,Helligdage!D:D,"")="",IF(WEEKDAY($A329)=1,Overblik!E$4,IF(WEEKDAY($A329)=2,Overblik!E$5,IF(WEEKDAY($A329)=3,Overblik!E$6,IF(WEEKDAY($A329)=4,Overblik!E$7,IF(WEEKDAY($A329)=5,Overblik!E$8,0))))),0)</f>
        <v>6</v>
      </c>
    </row>
    <row r="330" spans="1:6" x14ac:dyDescent="0.3">
      <c r="A330" s="3">
        <f t="shared" si="11"/>
        <v>45618</v>
      </c>
      <c r="B330" s="12">
        <f t="shared" si="10"/>
        <v>11</v>
      </c>
      <c r="C330">
        <f>IF(_xlfn.XLOOKUP($A330,Helligdage!A:A,Helligdage!A:A,"")="",IF(WEEKDAY($A330)=1,Overblik!B$4,IF(WEEKDAY($A330)=2,Overblik!B$5,IF(WEEKDAY($A330)=3,Overblik!B$6,IF(WEEKDAY($A330)=4,Overblik!B$7,IF(WEEKDAY($A330)=5,Overblik!B$8,0))))),0)</f>
        <v>0</v>
      </c>
      <c r="D330">
        <f>IF(_xlfn.XLOOKUP($A330,Helligdage!B:B,Helligdage!B:B,"")="",IF(WEEKDAY($A330)=1,Overblik!C$4,IF(WEEKDAY($A330)=2,Overblik!C$5,IF(WEEKDAY($A330)=3,Overblik!C$6,IF(WEEKDAY($A330)=4,Overblik!C$7,IF(WEEKDAY($A330)=5,Overblik!C$8,0))))),0)</f>
        <v>0</v>
      </c>
      <c r="E330">
        <f>IF(_xlfn.XLOOKUP($A330,Helligdage!C:C,Helligdage!C:C,"")="",IF(WEEKDAY($A330)=1,Overblik!D$4,IF(WEEKDAY($A330)=2,Overblik!D$5,IF(WEEKDAY($A330)=3,Overblik!D$6,IF(WEEKDAY($A330)=4,Overblik!D$7,IF(WEEKDAY($A330)=5,Overblik!D$8,0))))),0)</f>
        <v>0</v>
      </c>
      <c r="F330">
        <f>IF(_xlfn.XLOOKUP($A330,Helligdage!D:D,Helligdage!D:D,"")="",IF(WEEKDAY($A330)=1,Overblik!E$4,IF(WEEKDAY($A330)=2,Overblik!E$5,IF(WEEKDAY($A330)=3,Overblik!E$6,IF(WEEKDAY($A330)=4,Overblik!E$7,IF(WEEKDAY($A330)=5,Overblik!E$8,0))))),0)</f>
        <v>0</v>
      </c>
    </row>
    <row r="331" spans="1:6" x14ac:dyDescent="0.3">
      <c r="A331" s="3">
        <f t="shared" si="11"/>
        <v>45619</v>
      </c>
      <c r="B331" s="12">
        <f t="shared" si="10"/>
        <v>11</v>
      </c>
      <c r="C331">
        <f>IF(_xlfn.XLOOKUP($A331,Helligdage!A:A,Helligdage!A:A,"")="",IF(WEEKDAY($A331)=1,Overblik!B$4,IF(WEEKDAY($A331)=2,Overblik!B$5,IF(WEEKDAY($A331)=3,Overblik!B$6,IF(WEEKDAY($A331)=4,Overblik!B$7,IF(WEEKDAY($A331)=5,Overblik!B$8,0))))),0)</f>
        <v>0</v>
      </c>
      <c r="D331">
        <f>IF(_xlfn.XLOOKUP($A331,Helligdage!B:B,Helligdage!B:B,"")="",IF(WEEKDAY($A331)=1,Overblik!C$4,IF(WEEKDAY($A331)=2,Overblik!C$5,IF(WEEKDAY($A331)=3,Overblik!C$6,IF(WEEKDAY($A331)=4,Overblik!C$7,IF(WEEKDAY($A331)=5,Overblik!C$8,0))))),0)</f>
        <v>0</v>
      </c>
      <c r="E331">
        <f>IF(_xlfn.XLOOKUP($A331,Helligdage!C:C,Helligdage!C:C,"")="",IF(WEEKDAY($A331)=1,Overblik!D$4,IF(WEEKDAY($A331)=2,Overblik!D$5,IF(WEEKDAY($A331)=3,Overblik!D$6,IF(WEEKDAY($A331)=4,Overblik!D$7,IF(WEEKDAY($A331)=5,Overblik!D$8,0))))),0)</f>
        <v>0</v>
      </c>
      <c r="F331">
        <f>IF(_xlfn.XLOOKUP($A331,Helligdage!D:D,Helligdage!D:D,"")="",IF(WEEKDAY($A331)=1,Overblik!E$4,IF(WEEKDAY($A331)=2,Overblik!E$5,IF(WEEKDAY($A331)=3,Overblik!E$6,IF(WEEKDAY($A331)=4,Overblik!E$7,IF(WEEKDAY($A331)=5,Overblik!E$8,0))))),0)</f>
        <v>0</v>
      </c>
    </row>
    <row r="332" spans="1:6" x14ac:dyDescent="0.3">
      <c r="A332" s="3">
        <f t="shared" si="11"/>
        <v>45620</v>
      </c>
      <c r="B332" s="12">
        <f t="shared" si="10"/>
        <v>11</v>
      </c>
      <c r="C332">
        <f>IF(_xlfn.XLOOKUP($A332,Helligdage!A:A,Helligdage!A:A,"")="",IF(WEEKDAY($A332)=1,Overblik!B$4,IF(WEEKDAY($A332)=2,Overblik!B$5,IF(WEEKDAY($A332)=3,Overblik!B$6,IF(WEEKDAY($A332)=4,Overblik!B$7,IF(WEEKDAY($A332)=5,Overblik!B$8,0))))),0)</f>
        <v>7.5</v>
      </c>
      <c r="D332">
        <f>IF(_xlfn.XLOOKUP($A332,Helligdage!B:B,Helligdage!B:B,"")="",IF(WEEKDAY($A332)=1,Overblik!C$4,IF(WEEKDAY($A332)=2,Overblik!C$5,IF(WEEKDAY($A332)=3,Overblik!C$6,IF(WEEKDAY($A332)=4,Overblik!C$7,IF(WEEKDAY($A332)=5,Overblik!C$8,0))))),0)</f>
        <v>6.25</v>
      </c>
      <c r="E332">
        <f>IF(_xlfn.XLOOKUP($A332,Helligdage!C:C,Helligdage!C:C,"")="",IF(WEEKDAY($A332)=1,Overblik!D$4,IF(WEEKDAY($A332)=2,Overblik!D$5,IF(WEEKDAY($A332)=3,Overblik!D$6,IF(WEEKDAY($A332)=4,Overblik!D$7,IF(WEEKDAY($A332)=5,Overblik!D$8,0))))),0)</f>
        <v>6</v>
      </c>
      <c r="F332">
        <f>IF(_xlfn.XLOOKUP($A332,Helligdage!D:D,Helligdage!D:D,"")="",IF(WEEKDAY($A332)=1,Overblik!E$4,IF(WEEKDAY($A332)=2,Overblik!E$5,IF(WEEKDAY($A332)=3,Overblik!E$6,IF(WEEKDAY($A332)=4,Overblik!E$7,IF(WEEKDAY($A332)=5,Overblik!E$8,0))))),0)</f>
        <v>7</v>
      </c>
    </row>
    <row r="333" spans="1:6" x14ac:dyDescent="0.3">
      <c r="A333" s="3">
        <f t="shared" si="11"/>
        <v>45621</v>
      </c>
      <c r="B333" s="12">
        <f t="shared" si="10"/>
        <v>11</v>
      </c>
      <c r="C333">
        <f>IF(_xlfn.XLOOKUP($A333,Helligdage!A:A,Helligdage!A:A,"")="",IF(WEEKDAY($A333)=1,Overblik!B$4,IF(WEEKDAY($A333)=2,Overblik!B$5,IF(WEEKDAY($A333)=3,Overblik!B$6,IF(WEEKDAY($A333)=4,Overblik!B$7,IF(WEEKDAY($A333)=5,Overblik!B$8,0))))),0)</f>
        <v>7.5</v>
      </c>
      <c r="D333">
        <f>IF(_xlfn.XLOOKUP($A333,Helligdage!B:B,Helligdage!B:B,"")="",IF(WEEKDAY($A333)=1,Overblik!C$4,IF(WEEKDAY($A333)=2,Overblik!C$5,IF(WEEKDAY($A333)=3,Overblik!C$6,IF(WEEKDAY($A333)=4,Overblik!C$7,IF(WEEKDAY($A333)=5,Overblik!C$8,0))))),0)</f>
        <v>6.25</v>
      </c>
      <c r="E333">
        <f>IF(_xlfn.XLOOKUP($A333,Helligdage!C:C,Helligdage!C:C,"")="",IF(WEEKDAY($A333)=1,Overblik!D$4,IF(WEEKDAY($A333)=2,Overblik!D$5,IF(WEEKDAY($A333)=3,Overblik!D$6,IF(WEEKDAY($A333)=4,Overblik!D$7,IF(WEEKDAY($A333)=5,Overblik!D$8,0))))),0)</f>
        <v>6</v>
      </c>
      <c r="F333">
        <f>IF(_xlfn.XLOOKUP($A333,Helligdage!D:D,Helligdage!D:D,"")="",IF(WEEKDAY($A333)=1,Overblik!E$4,IF(WEEKDAY($A333)=2,Overblik!E$5,IF(WEEKDAY($A333)=3,Overblik!E$6,IF(WEEKDAY($A333)=4,Overblik!E$7,IF(WEEKDAY($A333)=5,Overblik!E$8,0))))),0)</f>
        <v>7</v>
      </c>
    </row>
    <row r="334" spans="1:6" x14ac:dyDescent="0.3">
      <c r="A334" s="3">
        <f t="shared" si="11"/>
        <v>45622</v>
      </c>
      <c r="B334" s="12">
        <f t="shared" si="10"/>
        <v>11</v>
      </c>
      <c r="C334">
        <f>IF(_xlfn.XLOOKUP($A334,Helligdage!A:A,Helligdage!A:A,"")="",IF(WEEKDAY($A334)=1,Overblik!B$4,IF(WEEKDAY($A334)=2,Overblik!B$5,IF(WEEKDAY($A334)=3,Overblik!B$6,IF(WEEKDAY($A334)=4,Overblik!B$7,IF(WEEKDAY($A334)=5,Overblik!B$8,0))))),0)</f>
        <v>7.5</v>
      </c>
      <c r="D334">
        <f>IF(_xlfn.XLOOKUP($A334,Helligdage!B:B,Helligdage!B:B,"")="",IF(WEEKDAY($A334)=1,Overblik!C$4,IF(WEEKDAY($A334)=2,Overblik!C$5,IF(WEEKDAY($A334)=3,Overblik!C$6,IF(WEEKDAY($A334)=4,Overblik!C$7,IF(WEEKDAY($A334)=5,Overblik!C$8,0))))),0)</f>
        <v>6.25</v>
      </c>
      <c r="E334">
        <f>IF(_xlfn.XLOOKUP($A334,Helligdage!C:C,Helligdage!C:C,"")="",IF(WEEKDAY($A334)=1,Overblik!D$4,IF(WEEKDAY($A334)=2,Overblik!D$5,IF(WEEKDAY($A334)=3,Overblik!D$6,IF(WEEKDAY($A334)=4,Overblik!D$7,IF(WEEKDAY($A334)=5,Overblik!D$8,0))))),0)</f>
        <v>6</v>
      </c>
      <c r="F334">
        <f>IF(_xlfn.XLOOKUP($A334,Helligdage!D:D,Helligdage!D:D,"")="",IF(WEEKDAY($A334)=1,Overblik!E$4,IF(WEEKDAY($A334)=2,Overblik!E$5,IF(WEEKDAY($A334)=3,Overblik!E$6,IF(WEEKDAY($A334)=4,Overblik!E$7,IF(WEEKDAY($A334)=5,Overblik!E$8,0))))),0)</f>
        <v>7</v>
      </c>
    </row>
    <row r="335" spans="1:6" x14ac:dyDescent="0.3">
      <c r="A335" s="3">
        <f t="shared" si="11"/>
        <v>45623</v>
      </c>
      <c r="B335" s="12">
        <f t="shared" si="10"/>
        <v>11</v>
      </c>
      <c r="C335">
        <f>IF(_xlfn.XLOOKUP($A335,Helligdage!A:A,Helligdage!A:A,"")="",IF(WEEKDAY($A335)=1,Overblik!B$4,IF(WEEKDAY($A335)=2,Overblik!B$5,IF(WEEKDAY($A335)=3,Overblik!B$6,IF(WEEKDAY($A335)=4,Overblik!B$7,IF(WEEKDAY($A335)=5,Overblik!B$8,0))))),0)</f>
        <v>7.5</v>
      </c>
      <c r="D335">
        <f>IF(_xlfn.XLOOKUP($A335,Helligdage!B:B,Helligdage!B:B,"")="",IF(WEEKDAY($A335)=1,Overblik!C$4,IF(WEEKDAY($A335)=2,Overblik!C$5,IF(WEEKDAY($A335)=3,Overblik!C$6,IF(WEEKDAY($A335)=4,Overblik!C$7,IF(WEEKDAY($A335)=5,Overblik!C$8,0))))),0)</f>
        <v>6.25</v>
      </c>
      <c r="E335">
        <f>IF(_xlfn.XLOOKUP($A335,Helligdage!C:C,Helligdage!C:C,"")="",IF(WEEKDAY($A335)=1,Overblik!D$4,IF(WEEKDAY($A335)=2,Overblik!D$5,IF(WEEKDAY($A335)=3,Overblik!D$6,IF(WEEKDAY($A335)=4,Overblik!D$7,IF(WEEKDAY($A335)=5,Overblik!D$8,0))))),0)</f>
        <v>6</v>
      </c>
      <c r="F335">
        <f>IF(_xlfn.XLOOKUP($A335,Helligdage!D:D,Helligdage!D:D,"")="",IF(WEEKDAY($A335)=1,Overblik!E$4,IF(WEEKDAY($A335)=2,Overblik!E$5,IF(WEEKDAY($A335)=3,Overblik!E$6,IF(WEEKDAY($A335)=4,Overblik!E$7,IF(WEEKDAY($A335)=5,Overblik!E$8,0))))),0)</f>
        <v>7</v>
      </c>
    </row>
    <row r="336" spans="1:6" x14ac:dyDescent="0.3">
      <c r="A336" s="3">
        <f t="shared" si="11"/>
        <v>45624</v>
      </c>
      <c r="B336" s="12">
        <f t="shared" si="10"/>
        <v>11</v>
      </c>
      <c r="C336">
        <f>IF(_xlfn.XLOOKUP($A336,Helligdage!A:A,Helligdage!A:A,"")="",IF(WEEKDAY($A336)=1,Overblik!B$4,IF(WEEKDAY($A336)=2,Overblik!B$5,IF(WEEKDAY($A336)=3,Overblik!B$6,IF(WEEKDAY($A336)=4,Overblik!B$7,IF(WEEKDAY($A336)=5,Overblik!B$8,0))))),0)</f>
        <v>7</v>
      </c>
      <c r="D336">
        <f>IF(_xlfn.XLOOKUP($A336,Helligdage!B:B,Helligdage!B:B,"")="",IF(WEEKDAY($A336)=1,Overblik!C$4,IF(WEEKDAY($A336)=2,Overblik!C$5,IF(WEEKDAY($A336)=3,Overblik!C$6,IF(WEEKDAY($A336)=4,Overblik!C$7,IF(WEEKDAY($A336)=5,Overblik!C$8,0))))),0)</f>
        <v>0</v>
      </c>
      <c r="E336">
        <f>IF(_xlfn.XLOOKUP($A336,Helligdage!C:C,Helligdage!C:C,"")="",IF(WEEKDAY($A336)=1,Overblik!D$4,IF(WEEKDAY($A336)=2,Overblik!D$5,IF(WEEKDAY($A336)=3,Overblik!D$6,IF(WEEKDAY($A336)=4,Overblik!D$7,IF(WEEKDAY($A336)=5,Overblik!D$8,0))))),0)</f>
        <v>6</v>
      </c>
      <c r="F336">
        <f>IF(_xlfn.XLOOKUP($A336,Helligdage!D:D,Helligdage!D:D,"")="",IF(WEEKDAY($A336)=1,Overblik!E$4,IF(WEEKDAY($A336)=2,Overblik!E$5,IF(WEEKDAY($A336)=3,Overblik!E$6,IF(WEEKDAY($A336)=4,Overblik!E$7,IF(WEEKDAY($A336)=5,Overblik!E$8,0))))),0)</f>
        <v>6</v>
      </c>
    </row>
    <row r="337" spans="1:6" x14ac:dyDescent="0.3">
      <c r="A337" s="3">
        <f t="shared" si="11"/>
        <v>45625</v>
      </c>
      <c r="B337" s="12">
        <f t="shared" si="10"/>
        <v>11</v>
      </c>
      <c r="C337">
        <f>IF(_xlfn.XLOOKUP($A337,Helligdage!A:A,Helligdage!A:A,"")="",IF(WEEKDAY($A337)=1,Overblik!B$4,IF(WEEKDAY($A337)=2,Overblik!B$5,IF(WEEKDAY($A337)=3,Overblik!B$6,IF(WEEKDAY($A337)=4,Overblik!B$7,IF(WEEKDAY($A337)=5,Overblik!B$8,0))))),0)</f>
        <v>0</v>
      </c>
      <c r="D337">
        <f>IF(_xlfn.XLOOKUP($A337,Helligdage!B:B,Helligdage!B:B,"")="",IF(WEEKDAY($A337)=1,Overblik!C$4,IF(WEEKDAY($A337)=2,Overblik!C$5,IF(WEEKDAY($A337)=3,Overblik!C$6,IF(WEEKDAY($A337)=4,Overblik!C$7,IF(WEEKDAY($A337)=5,Overblik!C$8,0))))),0)</f>
        <v>0</v>
      </c>
      <c r="E337">
        <f>IF(_xlfn.XLOOKUP($A337,Helligdage!C:C,Helligdage!C:C,"")="",IF(WEEKDAY($A337)=1,Overblik!D$4,IF(WEEKDAY($A337)=2,Overblik!D$5,IF(WEEKDAY($A337)=3,Overblik!D$6,IF(WEEKDAY($A337)=4,Overblik!D$7,IF(WEEKDAY($A337)=5,Overblik!D$8,0))))),0)</f>
        <v>0</v>
      </c>
      <c r="F337">
        <f>IF(_xlfn.XLOOKUP($A337,Helligdage!D:D,Helligdage!D:D,"")="",IF(WEEKDAY($A337)=1,Overblik!E$4,IF(WEEKDAY($A337)=2,Overblik!E$5,IF(WEEKDAY($A337)=3,Overblik!E$6,IF(WEEKDAY($A337)=4,Overblik!E$7,IF(WEEKDAY($A337)=5,Overblik!E$8,0))))),0)</f>
        <v>0</v>
      </c>
    </row>
    <row r="338" spans="1:6" x14ac:dyDescent="0.3">
      <c r="A338" s="3">
        <f t="shared" si="11"/>
        <v>45626</v>
      </c>
      <c r="B338" s="12">
        <f t="shared" si="10"/>
        <v>11</v>
      </c>
      <c r="C338">
        <f>IF(_xlfn.XLOOKUP($A338,Helligdage!A:A,Helligdage!A:A,"")="",IF(WEEKDAY($A338)=1,Overblik!B$4,IF(WEEKDAY($A338)=2,Overblik!B$5,IF(WEEKDAY($A338)=3,Overblik!B$6,IF(WEEKDAY($A338)=4,Overblik!B$7,IF(WEEKDAY($A338)=5,Overblik!B$8,0))))),0)</f>
        <v>0</v>
      </c>
      <c r="D338">
        <f>IF(_xlfn.XLOOKUP($A338,Helligdage!B:B,Helligdage!B:B,"")="",IF(WEEKDAY($A338)=1,Overblik!C$4,IF(WEEKDAY($A338)=2,Overblik!C$5,IF(WEEKDAY($A338)=3,Overblik!C$6,IF(WEEKDAY($A338)=4,Overblik!C$7,IF(WEEKDAY($A338)=5,Overblik!C$8,0))))),0)</f>
        <v>0</v>
      </c>
      <c r="E338">
        <f>IF(_xlfn.XLOOKUP($A338,Helligdage!C:C,Helligdage!C:C,"")="",IF(WEEKDAY($A338)=1,Overblik!D$4,IF(WEEKDAY($A338)=2,Overblik!D$5,IF(WEEKDAY($A338)=3,Overblik!D$6,IF(WEEKDAY($A338)=4,Overblik!D$7,IF(WEEKDAY($A338)=5,Overblik!D$8,0))))),0)</f>
        <v>0</v>
      </c>
      <c r="F338">
        <f>IF(_xlfn.XLOOKUP($A338,Helligdage!D:D,Helligdage!D:D,"")="",IF(WEEKDAY($A338)=1,Overblik!E$4,IF(WEEKDAY($A338)=2,Overblik!E$5,IF(WEEKDAY($A338)=3,Overblik!E$6,IF(WEEKDAY($A338)=4,Overblik!E$7,IF(WEEKDAY($A338)=5,Overblik!E$8,0))))),0)</f>
        <v>0</v>
      </c>
    </row>
    <row r="339" spans="1:6" x14ac:dyDescent="0.3">
      <c r="A339" s="3">
        <f t="shared" si="11"/>
        <v>45627</v>
      </c>
      <c r="B339" s="12">
        <f t="shared" si="10"/>
        <v>12</v>
      </c>
      <c r="C339">
        <f>IF(_xlfn.XLOOKUP($A339,Helligdage!A:A,Helligdage!A:A,"")="",IF(WEEKDAY($A339)=1,Overblik!B$4,IF(WEEKDAY($A339)=2,Overblik!B$5,IF(WEEKDAY($A339)=3,Overblik!B$6,IF(WEEKDAY($A339)=4,Overblik!B$7,IF(WEEKDAY($A339)=5,Overblik!B$8,0))))),0)</f>
        <v>7.5</v>
      </c>
      <c r="D339">
        <f>IF(_xlfn.XLOOKUP($A339,Helligdage!B:B,Helligdage!B:B,"")="",IF(WEEKDAY($A339)=1,Overblik!C$4,IF(WEEKDAY($A339)=2,Overblik!C$5,IF(WEEKDAY($A339)=3,Overblik!C$6,IF(WEEKDAY($A339)=4,Overblik!C$7,IF(WEEKDAY($A339)=5,Overblik!C$8,0))))),0)</f>
        <v>6.25</v>
      </c>
      <c r="E339">
        <f>IF(_xlfn.XLOOKUP($A339,Helligdage!C:C,Helligdage!C:C,"")="",IF(WEEKDAY($A339)=1,Overblik!D$4,IF(WEEKDAY($A339)=2,Overblik!D$5,IF(WEEKDAY($A339)=3,Overblik!D$6,IF(WEEKDAY($A339)=4,Overblik!D$7,IF(WEEKDAY($A339)=5,Overblik!D$8,0))))),0)</f>
        <v>6</v>
      </c>
      <c r="F339">
        <f>IF(_xlfn.XLOOKUP($A339,Helligdage!D:D,Helligdage!D:D,"")="",IF(WEEKDAY($A339)=1,Overblik!E$4,IF(WEEKDAY($A339)=2,Overblik!E$5,IF(WEEKDAY($A339)=3,Overblik!E$6,IF(WEEKDAY($A339)=4,Overblik!E$7,IF(WEEKDAY($A339)=5,Overblik!E$8,0))))),0)</f>
        <v>7</v>
      </c>
    </row>
    <row r="340" spans="1:6" x14ac:dyDescent="0.3">
      <c r="A340" s="3">
        <f t="shared" si="11"/>
        <v>45628</v>
      </c>
      <c r="B340" s="12">
        <f t="shared" si="10"/>
        <v>12</v>
      </c>
      <c r="C340">
        <f>IF(_xlfn.XLOOKUP($A340,Helligdage!A:A,Helligdage!A:A,"")="",IF(WEEKDAY($A340)=1,Overblik!B$4,IF(WEEKDAY($A340)=2,Overblik!B$5,IF(WEEKDAY($A340)=3,Overblik!B$6,IF(WEEKDAY($A340)=4,Overblik!B$7,IF(WEEKDAY($A340)=5,Overblik!B$8,0))))),0)</f>
        <v>7.5</v>
      </c>
      <c r="D340">
        <f>IF(_xlfn.XLOOKUP($A340,Helligdage!B:B,Helligdage!B:B,"")="",IF(WEEKDAY($A340)=1,Overblik!C$4,IF(WEEKDAY($A340)=2,Overblik!C$5,IF(WEEKDAY($A340)=3,Overblik!C$6,IF(WEEKDAY($A340)=4,Overblik!C$7,IF(WEEKDAY($A340)=5,Overblik!C$8,0))))),0)</f>
        <v>6.25</v>
      </c>
      <c r="E340">
        <f>IF(_xlfn.XLOOKUP($A340,Helligdage!C:C,Helligdage!C:C,"")="",IF(WEEKDAY($A340)=1,Overblik!D$4,IF(WEEKDAY($A340)=2,Overblik!D$5,IF(WEEKDAY($A340)=3,Overblik!D$6,IF(WEEKDAY($A340)=4,Overblik!D$7,IF(WEEKDAY($A340)=5,Overblik!D$8,0))))),0)</f>
        <v>6</v>
      </c>
      <c r="F340">
        <f>IF(_xlfn.XLOOKUP($A340,Helligdage!D:D,Helligdage!D:D,"")="",IF(WEEKDAY($A340)=1,Overblik!E$4,IF(WEEKDAY($A340)=2,Overblik!E$5,IF(WEEKDAY($A340)=3,Overblik!E$6,IF(WEEKDAY($A340)=4,Overblik!E$7,IF(WEEKDAY($A340)=5,Overblik!E$8,0))))),0)</f>
        <v>7</v>
      </c>
    </row>
    <row r="341" spans="1:6" x14ac:dyDescent="0.3">
      <c r="A341" s="3">
        <f t="shared" si="11"/>
        <v>45629</v>
      </c>
      <c r="B341" s="12">
        <f t="shared" si="10"/>
        <v>12</v>
      </c>
      <c r="C341">
        <f>IF(_xlfn.XLOOKUP($A341,Helligdage!A:A,Helligdage!A:A,"")="",IF(WEEKDAY($A341)=1,Overblik!B$4,IF(WEEKDAY($A341)=2,Overblik!B$5,IF(WEEKDAY($A341)=3,Overblik!B$6,IF(WEEKDAY($A341)=4,Overblik!B$7,IF(WEEKDAY($A341)=5,Overblik!B$8,0))))),0)</f>
        <v>7.5</v>
      </c>
      <c r="D341">
        <f>IF(_xlfn.XLOOKUP($A341,Helligdage!B:B,Helligdage!B:B,"")="",IF(WEEKDAY($A341)=1,Overblik!C$4,IF(WEEKDAY($A341)=2,Overblik!C$5,IF(WEEKDAY($A341)=3,Overblik!C$6,IF(WEEKDAY($A341)=4,Overblik!C$7,IF(WEEKDAY($A341)=5,Overblik!C$8,0))))),0)</f>
        <v>6.25</v>
      </c>
      <c r="E341">
        <f>IF(_xlfn.XLOOKUP($A341,Helligdage!C:C,Helligdage!C:C,"")="",IF(WEEKDAY($A341)=1,Overblik!D$4,IF(WEEKDAY($A341)=2,Overblik!D$5,IF(WEEKDAY($A341)=3,Overblik!D$6,IF(WEEKDAY($A341)=4,Overblik!D$7,IF(WEEKDAY($A341)=5,Overblik!D$8,0))))),0)</f>
        <v>6</v>
      </c>
      <c r="F341">
        <f>IF(_xlfn.XLOOKUP($A341,Helligdage!D:D,Helligdage!D:D,"")="",IF(WEEKDAY($A341)=1,Overblik!E$4,IF(WEEKDAY($A341)=2,Overblik!E$5,IF(WEEKDAY($A341)=3,Overblik!E$6,IF(WEEKDAY($A341)=4,Overblik!E$7,IF(WEEKDAY($A341)=5,Overblik!E$8,0))))),0)</f>
        <v>7</v>
      </c>
    </row>
    <row r="342" spans="1:6" x14ac:dyDescent="0.3">
      <c r="A342" s="3">
        <f t="shared" si="11"/>
        <v>45630</v>
      </c>
      <c r="B342" s="12">
        <f t="shared" si="10"/>
        <v>12</v>
      </c>
      <c r="C342">
        <f>IF(_xlfn.XLOOKUP($A342,Helligdage!A:A,Helligdage!A:A,"")="",IF(WEEKDAY($A342)=1,Overblik!B$4,IF(WEEKDAY($A342)=2,Overblik!B$5,IF(WEEKDAY($A342)=3,Overblik!B$6,IF(WEEKDAY($A342)=4,Overblik!B$7,IF(WEEKDAY($A342)=5,Overblik!B$8,0))))),0)</f>
        <v>7.5</v>
      </c>
      <c r="D342">
        <f>IF(_xlfn.XLOOKUP($A342,Helligdage!B:B,Helligdage!B:B,"")="",IF(WEEKDAY($A342)=1,Overblik!C$4,IF(WEEKDAY($A342)=2,Overblik!C$5,IF(WEEKDAY($A342)=3,Overblik!C$6,IF(WEEKDAY($A342)=4,Overblik!C$7,IF(WEEKDAY($A342)=5,Overblik!C$8,0))))),0)</f>
        <v>6.25</v>
      </c>
      <c r="E342">
        <f>IF(_xlfn.XLOOKUP($A342,Helligdage!C:C,Helligdage!C:C,"")="",IF(WEEKDAY($A342)=1,Overblik!D$4,IF(WEEKDAY($A342)=2,Overblik!D$5,IF(WEEKDAY($A342)=3,Overblik!D$6,IF(WEEKDAY($A342)=4,Overblik!D$7,IF(WEEKDAY($A342)=5,Overblik!D$8,0))))),0)</f>
        <v>6</v>
      </c>
      <c r="F342">
        <f>IF(_xlfn.XLOOKUP($A342,Helligdage!D:D,Helligdage!D:D,"")="",IF(WEEKDAY($A342)=1,Overblik!E$4,IF(WEEKDAY($A342)=2,Overblik!E$5,IF(WEEKDAY($A342)=3,Overblik!E$6,IF(WEEKDAY($A342)=4,Overblik!E$7,IF(WEEKDAY($A342)=5,Overblik!E$8,0))))),0)</f>
        <v>7</v>
      </c>
    </row>
    <row r="343" spans="1:6" x14ac:dyDescent="0.3">
      <c r="A343" s="3">
        <f t="shared" si="11"/>
        <v>45631</v>
      </c>
      <c r="B343" s="12">
        <f t="shared" si="10"/>
        <v>12</v>
      </c>
      <c r="C343">
        <f>IF(_xlfn.XLOOKUP($A343,Helligdage!A:A,Helligdage!A:A,"")="",IF(WEEKDAY($A343)=1,Overblik!B$4,IF(WEEKDAY($A343)=2,Overblik!B$5,IF(WEEKDAY($A343)=3,Overblik!B$6,IF(WEEKDAY($A343)=4,Overblik!B$7,IF(WEEKDAY($A343)=5,Overblik!B$8,0))))),0)</f>
        <v>7</v>
      </c>
      <c r="D343">
        <f>IF(_xlfn.XLOOKUP($A343,Helligdage!B:B,Helligdage!B:B,"")="",IF(WEEKDAY($A343)=1,Overblik!C$4,IF(WEEKDAY($A343)=2,Overblik!C$5,IF(WEEKDAY($A343)=3,Overblik!C$6,IF(WEEKDAY($A343)=4,Overblik!C$7,IF(WEEKDAY($A343)=5,Overblik!C$8,0))))),0)</f>
        <v>0</v>
      </c>
      <c r="E343">
        <f>IF(_xlfn.XLOOKUP($A343,Helligdage!C:C,Helligdage!C:C,"")="",IF(WEEKDAY($A343)=1,Overblik!D$4,IF(WEEKDAY($A343)=2,Overblik!D$5,IF(WEEKDAY($A343)=3,Overblik!D$6,IF(WEEKDAY($A343)=4,Overblik!D$7,IF(WEEKDAY($A343)=5,Overblik!D$8,0))))),0)</f>
        <v>6</v>
      </c>
      <c r="F343">
        <f>IF(_xlfn.XLOOKUP($A343,Helligdage!D:D,Helligdage!D:D,"")="",IF(WEEKDAY($A343)=1,Overblik!E$4,IF(WEEKDAY($A343)=2,Overblik!E$5,IF(WEEKDAY($A343)=3,Overblik!E$6,IF(WEEKDAY($A343)=4,Overblik!E$7,IF(WEEKDAY($A343)=5,Overblik!E$8,0))))),0)</f>
        <v>6</v>
      </c>
    </row>
    <row r="344" spans="1:6" x14ac:dyDescent="0.3">
      <c r="A344" s="3">
        <f t="shared" si="11"/>
        <v>45632</v>
      </c>
      <c r="B344" s="12">
        <f t="shared" si="10"/>
        <v>12</v>
      </c>
      <c r="C344">
        <f>IF(_xlfn.XLOOKUP($A344,Helligdage!A:A,Helligdage!A:A,"")="",IF(WEEKDAY($A344)=1,Overblik!B$4,IF(WEEKDAY($A344)=2,Overblik!B$5,IF(WEEKDAY($A344)=3,Overblik!B$6,IF(WEEKDAY($A344)=4,Overblik!B$7,IF(WEEKDAY($A344)=5,Overblik!B$8,0))))),0)</f>
        <v>0</v>
      </c>
      <c r="D344">
        <f>IF(_xlfn.XLOOKUP($A344,Helligdage!B:B,Helligdage!B:B,"")="",IF(WEEKDAY($A344)=1,Overblik!C$4,IF(WEEKDAY($A344)=2,Overblik!C$5,IF(WEEKDAY($A344)=3,Overblik!C$6,IF(WEEKDAY($A344)=4,Overblik!C$7,IF(WEEKDAY($A344)=5,Overblik!C$8,0))))),0)</f>
        <v>0</v>
      </c>
      <c r="E344">
        <f>IF(_xlfn.XLOOKUP($A344,Helligdage!C:C,Helligdage!C:C,"")="",IF(WEEKDAY($A344)=1,Overblik!D$4,IF(WEEKDAY($A344)=2,Overblik!D$5,IF(WEEKDAY($A344)=3,Overblik!D$6,IF(WEEKDAY($A344)=4,Overblik!D$7,IF(WEEKDAY($A344)=5,Overblik!D$8,0))))),0)</f>
        <v>0</v>
      </c>
      <c r="F344">
        <f>IF(_xlfn.XLOOKUP($A344,Helligdage!D:D,Helligdage!D:D,"")="",IF(WEEKDAY($A344)=1,Overblik!E$4,IF(WEEKDAY($A344)=2,Overblik!E$5,IF(WEEKDAY($A344)=3,Overblik!E$6,IF(WEEKDAY($A344)=4,Overblik!E$7,IF(WEEKDAY($A344)=5,Overblik!E$8,0))))),0)</f>
        <v>0</v>
      </c>
    </row>
    <row r="345" spans="1:6" x14ac:dyDescent="0.3">
      <c r="A345" s="3">
        <f t="shared" si="11"/>
        <v>45633</v>
      </c>
      <c r="B345" s="12">
        <f t="shared" si="10"/>
        <v>12</v>
      </c>
      <c r="C345">
        <f>IF(_xlfn.XLOOKUP($A345,Helligdage!A:A,Helligdage!A:A,"")="",IF(WEEKDAY($A345)=1,Overblik!B$4,IF(WEEKDAY($A345)=2,Overblik!B$5,IF(WEEKDAY($A345)=3,Overblik!B$6,IF(WEEKDAY($A345)=4,Overblik!B$7,IF(WEEKDAY($A345)=5,Overblik!B$8,0))))),0)</f>
        <v>0</v>
      </c>
      <c r="D345">
        <f>IF(_xlfn.XLOOKUP($A345,Helligdage!B:B,Helligdage!B:B,"")="",IF(WEEKDAY($A345)=1,Overblik!C$4,IF(WEEKDAY($A345)=2,Overblik!C$5,IF(WEEKDAY($A345)=3,Overblik!C$6,IF(WEEKDAY($A345)=4,Overblik!C$7,IF(WEEKDAY($A345)=5,Overblik!C$8,0))))),0)</f>
        <v>0</v>
      </c>
      <c r="E345">
        <f>IF(_xlfn.XLOOKUP($A345,Helligdage!C:C,Helligdage!C:C,"")="",IF(WEEKDAY($A345)=1,Overblik!D$4,IF(WEEKDAY($A345)=2,Overblik!D$5,IF(WEEKDAY($A345)=3,Overblik!D$6,IF(WEEKDAY($A345)=4,Overblik!D$7,IF(WEEKDAY($A345)=5,Overblik!D$8,0))))),0)</f>
        <v>0</v>
      </c>
      <c r="F345">
        <f>IF(_xlfn.XLOOKUP($A345,Helligdage!D:D,Helligdage!D:D,"")="",IF(WEEKDAY($A345)=1,Overblik!E$4,IF(WEEKDAY($A345)=2,Overblik!E$5,IF(WEEKDAY($A345)=3,Overblik!E$6,IF(WEEKDAY($A345)=4,Overblik!E$7,IF(WEEKDAY($A345)=5,Overblik!E$8,0))))),0)</f>
        <v>0</v>
      </c>
    </row>
    <row r="346" spans="1:6" x14ac:dyDescent="0.3">
      <c r="A346" s="3">
        <f t="shared" si="11"/>
        <v>45634</v>
      </c>
      <c r="B346" s="12">
        <f t="shared" si="10"/>
        <v>12</v>
      </c>
      <c r="C346">
        <f>IF(_xlfn.XLOOKUP($A346,Helligdage!A:A,Helligdage!A:A,"")="",IF(WEEKDAY($A346)=1,Overblik!B$4,IF(WEEKDAY($A346)=2,Overblik!B$5,IF(WEEKDAY($A346)=3,Overblik!B$6,IF(WEEKDAY($A346)=4,Overblik!B$7,IF(WEEKDAY($A346)=5,Overblik!B$8,0))))),0)</f>
        <v>7.5</v>
      </c>
      <c r="D346">
        <f>IF(_xlfn.XLOOKUP($A346,Helligdage!B:B,Helligdage!B:B,"")="",IF(WEEKDAY($A346)=1,Overblik!C$4,IF(WEEKDAY($A346)=2,Overblik!C$5,IF(WEEKDAY($A346)=3,Overblik!C$6,IF(WEEKDAY($A346)=4,Overblik!C$7,IF(WEEKDAY($A346)=5,Overblik!C$8,0))))),0)</f>
        <v>6.25</v>
      </c>
      <c r="E346">
        <f>IF(_xlfn.XLOOKUP($A346,Helligdage!C:C,Helligdage!C:C,"")="",IF(WEEKDAY($A346)=1,Overblik!D$4,IF(WEEKDAY($A346)=2,Overblik!D$5,IF(WEEKDAY($A346)=3,Overblik!D$6,IF(WEEKDAY($A346)=4,Overblik!D$7,IF(WEEKDAY($A346)=5,Overblik!D$8,0))))),0)</f>
        <v>6</v>
      </c>
      <c r="F346">
        <f>IF(_xlfn.XLOOKUP($A346,Helligdage!D:D,Helligdage!D:D,"")="",IF(WEEKDAY($A346)=1,Overblik!E$4,IF(WEEKDAY($A346)=2,Overblik!E$5,IF(WEEKDAY($A346)=3,Overblik!E$6,IF(WEEKDAY($A346)=4,Overblik!E$7,IF(WEEKDAY($A346)=5,Overblik!E$8,0))))),0)</f>
        <v>7</v>
      </c>
    </row>
    <row r="347" spans="1:6" x14ac:dyDescent="0.3">
      <c r="A347" s="3">
        <f t="shared" si="11"/>
        <v>45635</v>
      </c>
      <c r="B347" s="12">
        <f t="shared" si="10"/>
        <v>12</v>
      </c>
      <c r="C347">
        <f>IF(_xlfn.XLOOKUP($A347,Helligdage!A:A,Helligdage!A:A,"")="",IF(WEEKDAY($A347)=1,Overblik!B$4,IF(WEEKDAY($A347)=2,Overblik!B$5,IF(WEEKDAY($A347)=3,Overblik!B$6,IF(WEEKDAY($A347)=4,Overblik!B$7,IF(WEEKDAY($A347)=5,Overblik!B$8,0))))),0)</f>
        <v>7.5</v>
      </c>
      <c r="D347">
        <f>IF(_xlfn.XLOOKUP($A347,Helligdage!B:B,Helligdage!B:B,"")="",IF(WEEKDAY($A347)=1,Overblik!C$4,IF(WEEKDAY($A347)=2,Overblik!C$5,IF(WEEKDAY($A347)=3,Overblik!C$6,IF(WEEKDAY($A347)=4,Overblik!C$7,IF(WEEKDAY($A347)=5,Overblik!C$8,0))))),0)</f>
        <v>6.25</v>
      </c>
      <c r="E347">
        <f>IF(_xlfn.XLOOKUP($A347,Helligdage!C:C,Helligdage!C:C,"")="",IF(WEEKDAY($A347)=1,Overblik!D$4,IF(WEEKDAY($A347)=2,Overblik!D$5,IF(WEEKDAY($A347)=3,Overblik!D$6,IF(WEEKDAY($A347)=4,Overblik!D$7,IF(WEEKDAY($A347)=5,Overblik!D$8,0))))),0)</f>
        <v>6</v>
      </c>
      <c r="F347">
        <f>IF(_xlfn.XLOOKUP($A347,Helligdage!D:D,Helligdage!D:D,"")="",IF(WEEKDAY($A347)=1,Overblik!E$4,IF(WEEKDAY($A347)=2,Overblik!E$5,IF(WEEKDAY($A347)=3,Overblik!E$6,IF(WEEKDAY($A347)=4,Overblik!E$7,IF(WEEKDAY($A347)=5,Overblik!E$8,0))))),0)</f>
        <v>7</v>
      </c>
    </row>
    <row r="348" spans="1:6" x14ac:dyDescent="0.3">
      <c r="A348" s="3">
        <f t="shared" si="11"/>
        <v>45636</v>
      </c>
      <c r="B348" s="12">
        <f t="shared" si="10"/>
        <v>12</v>
      </c>
      <c r="C348">
        <f>IF(_xlfn.XLOOKUP($A348,Helligdage!A:A,Helligdage!A:A,"")="",IF(WEEKDAY($A348)=1,Overblik!B$4,IF(WEEKDAY($A348)=2,Overblik!B$5,IF(WEEKDAY($A348)=3,Overblik!B$6,IF(WEEKDAY($A348)=4,Overblik!B$7,IF(WEEKDAY($A348)=5,Overblik!B$8,0))))),0)</f>
        <v>7.5</v>
      </c>
      <c r="D348">
        <f>IF(_xlfn.XLOOKUP($A348,Helligdage!B:B,Helligdage!B:B,"")="",IF(WEEKDAY($A348)=1,Overblik!C$4,IF(WEEKDAY($A348)=2,Overblik!C$5,IF(WEEKDAY($A348)=3,Overblik!C$6,IF(WEEKDAY($A348)=4,Overblik!C$7,IF(WEEKDAY($A348)=5,Overblik!C$8,0))))),0)</f>
        <v>6.25</v>
      </c>
      <c r="E348">
        <f>IF(_xlfn.XLOOKUP($A348,Helligdage!C:C,Helligdage!C:C,"")="",IF(WEEKDAY($A348)=1,Overblik!D$4,IF(WEEKDAY($A348)=2,Overblik!D$5,IF(WEEKDAY($A348)=3,Overblik!D$6,IF(WEEKDAY($A348)=4,Overblik!D$7,IF(WEEKDAY($A348)=5,Overblik!D$8,0))))),0)</f>
        <v>6</v>
      </c>
      <c r="F348">
        <f>IF(_xlfn.XLOOKUP($A348,Helligdage!D:D,Helligdage!D:D,"")="",IF(WEEKDAY($A348)=1,Overblik!E$4,IF(WEEKDAY($A348)=2,Overblik!E$5,IF(WEEKDAY($A348)=3,Overblik!E$6,IF(WEEKDAY($A348)=4,Overblik!E$7,IF(WEEKDAY($A348)=5,Overblik!E$8,0))))),0)</f>
        <v>7</v>
      </c>
    </row>
    <row r="349" spans="1:6" x14ac:dyDescent="0.3">
      <c r="A349" s="3">
        <f t="shared" si="11"/>
        <v>45637</v>
      </c>
      <c r="B349" s="12">
        <f t="shared" si="10"/>
        <v>12</v>
      </c>
      <c r="C349">
        <f>IF(_xlfn.XLOOKUP($A349,Helligdage!A:A,Helligdage!A:A,"")="",IF(WEEKDAY($A349)=1,Overblik!B$4,IF(WEEKDAY($A349)=2,Overblik!B$5,IF(WEEKDAY($A349)=3,Overblik!B$6,IF(WEEKDAY($A349)=4,Overblik!B$7,IF(WEEKDAY($A349)=5,Overblik!B$8,0))))),0)</f>
        <v>7.5</v>
      </c>
      <c r="D349">
        <f>IF(_xlfn.XLOOKUP($A349,Helligdage!B:B,Helligdage!B:B,"")="",IF(WEEKDAY($A349)=1,Overblik!C$4,IF(WEEKDAY($A349)=2,Overblik!C$5,IF(WEEKDAY($A349)=3,Overblik!C$6,IF(WEEKDAY($A349)=4,Overblik!C$7,IF(WEEKDAY($A349)=5,Overblik!C$8,0))))),0)</f>
        <v>6.25</v>
      </c>
      <c r="E349">
        <f>IF(_xlfn.XLOOKUP($A349,Helligdage!C:C,Helligdage!C:C,"")="",IF(WEEKDAY($A349)=1,Overblik!D$4,IF(WEEKDAY($A349)=2,Overblik!D$5,IF(WEEKDAY($A349)=3,Overblik!D$6,IF(WEEKDAY($A349)=4,Overblik!D$7,IF(WEEKDAY($A349)=5,Overblik!D$8,0))))),0)</f>
        <v>6</v>
      </c>
      <c r="F349">
        <f>IF(_xlfn.XLOOKUP($A349,Helligdage!D:D,Helligdage!D:D,"")="",IF(WEEKDAY($A349)=1,Overblik!E$4,IF(WEEKDAY($A349)=2,Overblik!E$5,IF(WEEKDAY($A349)=3,Overblik!E$6,IF(WEEKDAY($A349)=4,Overblik!E$7,IF(WEEKDAY($A349)=5,Overblik!E$8,0))))),0)</f>
        <v>7</v>
      </c>
    </row>
    <row r="350" spans="1:6" x14ac:dyDescent="0.3">
      <c r="A350" s="3">
        <f t="shared" si="11"/>
        <v>45638</v>
      </c>
      <c r="B350" s="12">
        <f t="shared" si="10"/>
        <v>12</v>
      </c>
      <c r="C350">
        <f>IF(_xlfn.XLOOKUP($A350,Helligdage!A:A,Helligdage!A:A,"")="",IF(WEEKDAY($A350)=1,Overblik!B$4,IF(WEEKDAY($A350)=2,Overblik!B$5,IF(WEEKDAY($A350)=3,Overblik!B$6,IF(WEEKDAY($A350)=4,Overblik!B$7,IF(WEEKDAY($A350)=5,Overblik!B$8,0))))),0)</f>
        <v>7</v>
      </c>
      <c r="D350">
        <f>IF(_xlfn.XLOOKUP($A350,Helligdage!B:B,Helligdage!B:B,"")="",IF(WEEKDAY($A350)=1,Overblik!C$4,IF(WEEKDAY($A350)=2,Overblik!C$5,IF(WEEKDAY($A350)=3,Overblik!C$6,IF(WEEKDAY($A350)=4,Overblik!C$7,IF(WEEKDAY($A350)=5,Overblik!C$8,0))))),0)</f>
        <v>0</v>
      </c>
      <c r="E350">
        <f>IF(_xlfn.XLOOKUP($A350,Helligdage!C:C,Helligdage!C:C,"")="",IF(WEEKDAY($A350)=1,Overblik!D$4,IF(WEEKDAY($A350)=2,Overblik!D$5,IF(WEEKDAY($A350)=3,Overblik!D$6,IF(WEEKDAY($A350)=4,Overblik!D$7,IF(WEEKDAY($A350)=5,Overblik!D$8,0))))),0)</f>
        <v>6</v>
      </c>
      <c r="F350">
        <f>IF(_xlfn.XLOOKUP($A350,Helligdage!D:D,Helligdage!D:D,"")="",IF(WEEKDAY($A350)=1,Overblik!E$4,IF(WEEKDAY($A350)=2,Overblik!E$5,IF(WEEKDAY($A350)=3,Overblik!E$6,IF(WEEKDAY($A350)=4,Overblik!E$7,IF(WEEKDAY($A350)=5,Overblik!E$8,0))))),0)</f>
        <v>6</v>
      </c>
    </row>
    <row r="351" spans="1:6" x14ac:dyDescent="0.3">
      <c r="A351" s="3">
        <f t="shared" si="11"/>
        <v>45639</v>
      </c>
      <c r="B351" s="12">
        <f t="shared" si="10"/>
        <v>12</v>
      </c>
      <c r="C351">
        <f>IF(_xlfn.XLOOKUP($A351,Helligdage!A:A,Helligdage!A:A,"")="",IF(WEEKDAY($A351)=1,Overblik!B$4,IF(WEEKDAY($A351)=2,Overblik!B$5,IF(WEEKDAY($A351)=3,Overblik!B$6,IF(WEEKDAY($A351)=4,Overblik!B$7,IF(WEEKDAY($A351)=5,Overblik!B$8,0))))),0)</f>
        <v>0</v>
      </c>
      <c r="D351">
        <f>IF(_xlfn.XLOOKUP($A351,Helligdage!B:B,Helligdage!B:B,"")="",IF(WEEKDAY($A351)=1,Overblik!C$4,IF(WEEKDAY($A351)=2,Overblik!C$5,IF(WEEKDAY($A351)=3,Overblik!C$6,IF(WEEKDAY($A351)=4,Overblik!C$7,IF(WEEKDAY($A351)=5,Overblik!C$8,0))))),0)</f>
        <v>0</v>
      </c>
      <c r="E351">
        <f>IF(_xlfn.XLOOKUP($A351,Helligdage!C:C,Helligdage!C:C,"")="",IF(WEEKDAY($A351)=1,Overblik!D$4,IF(WEEKDAY($A351)=2,Overblik!D$5,IF(WEEKDAY($A351)=3,Overblik!D$6,IF(WEEKDAY($A351)=4,Overblik!D$7,IF(WEEKDAY($A351)=5,Overblik!D$8,0))))),0)</f>
        <v>0</v>
      </c>
      <c r="F351">
        <f>IF(_xlfn.XLOOKUP($A351,Helligdage!D:D,Helligdage!D:D,"")="",IF(WEEKDAY($A351)=1,Overblik!E$4,IF(WEEKDAY($A351)=2,Overblik!E$5,IF(WEEKDAY($A351)=3,Overblik!E$6,IF(WEEKDAY($A351)=4,Overblik!E$7,IF(WEEKDAY($A351)=5,Overblik!E$8,0))))),0)</f>
        <v>0</v>
      </c>
    </row>
    <row r="352" spans="1:6" x14ac:dyDescent="0.3">
      <c r="A352" s="3">
        <f t="shared" si="11"/>
        <v>45640</v>
      </c>
      <c r="B352" s="12">
        <f t="shared" si="10"/>
        <v>12</v>
      </c>
      <c r="C352">
        <f>IF(_xlfn.XLOOKUP($A352,Helligdage!A:A,Helligdage!A:A,"")="",IF(WEEKDAY($A352)=1,Overblik!B$4,IF(WEEKDAY($A352)=2,Overblik!B$5,IF(WEEKDAY($A352)=3,Overblik!B$6,IF(WEEKDAY($A352)=4,Overblik!B$7,IF(WEEKDAY($A352)=5,Overblik!B$8,0))))),0)</f>
        <v>0</v>
      </c>
      <c r="D352">
        <f>IF(_xlfn.XLOOKUP($A352,Helligdage!B:B,Helligdage!B:B,"")="",IF(WEEKDAY($A352)=1,Overblik!C$4,IF(WEEKDAY($A352)=2,Overblik!C$5,IF(WEEKDAY($A352)=3,Overblik!C$6,IF(WEEKDAY($A352)=4,Overblik!C$7,IF(WEEKDAY($A352)=5,Overblik!C$8,0))))),0)</f>
        <v>0</v>
      </c>
      <c r="E352">
        <f>IF(_xlfn.XLOOKUP($A352,Helligdage!C:C,Helligdage!C:C,"")="",IF(WEEKDAY($A352)=1,Overblik!D$4,IF(WEEKDAY($A352)=2,Overblik!D$5,IF(WEEKDAY($A352)=3,Overblik!D$6,IF(WEEKDAY($A352)=4,Overblik!D$7,IF(WEEKDAY($A352)=5,Overblik!D$8,0))))),0)</f>
        <v>0</v>
      </c>
      <c r="F352">
        <f>IF(_xlfn.XLOOKUP($A352,Helligdage!D:D,Helligdage!D:D,"")="",IF(WEEKDAY($A352)=1,Overblik!E$4,IF(WEEKDAY($A352)=2,Overblik!E$5,IF(WEEKDAY($A352)=3,Overblik!E$6,IF(WEEKDAY($A352)=4,Overblik!E$7,IF(WEEKDAY($A352)=5,Overblik!E$8,0))))),0)</f>
        <v>0</v>
      </c>
    </row>
    <row r="353" spans="1:6" x14ac:dyDescent="0.3">
      <c r="A353" s="3">
        <f t="shared" si="11"/>
        <v>45641</v>
      </c>
      <c r="B353" s="12">
        <f t="shared" si="10"/>
        <v>12</v>
      </c>
      <c r="C353">
        <f>IF(_xlfn.XLOOKUP($A353,Helligdage!A:A,Helligdage!A:A,"")="",IF(WEEKDAY($A353)=1,Overblik!B$4,IF(WEEKDAY($A353)=2,Overblik!B$5,IF(WEEKDAY($A353)=3,Overblik!B$6,IF(WEEKDAY($A353)=4,Overblik!B$7,IF(WEEKDAY($A353)=5,Overblik!B$8,0))))),0)</f>
        <v>7.5</v>
      </c>
      <c r="D353">
        <f>IF(_xlfn.XLOOKUP($A353,Helligdage!B:B,Helligdage!B:B,"")="",IF(WEEKDAY($A353)=1,Overblik!C$4,IF(WEEKDAY($A353)=2,Overblik!C$5,IF(WEEKDAY($A353)=3,Overblik!C$6,IF(WEEKDAY($A353)=4,Overblik!C$7,IF(WEEKDAY($A353)=5,Overblik!C$8,0))))),0)</f>
        <v>6.25</v>
      </c>
      <c r="E353">
        <f>IF(_xlfn.XLOOKUP($A353,Helligdage!C:C,Helligdage!C:C,"")="",IF(WEEKDAY($A353)=1,Overblik!D$4,IF(WEEKDAY($A353)=2,Overblik!D$5,IF(WEEKDAY($A353)=3,Overblik!D$6,IF(WEEKDAY($A353)=4,Overblik!D$7,IF(WEEKDAY($A353)=5,Overblik!D$8,0))))),0)</f>
        <v>6</v>
      </c>
      <c r="F353">
        <f>IF(_xlfn.XLOOKUP($A353,Helligdage!D:D,Helligdage!D:D,"")="",IF(WEEKDAY($A353)=1,Overblik!E$4,IF(WEEKDAY($A353)=2,Overblik!E$5,IF(WEEKDAY($A353)=3,Overblik!E$6,IF(WEEKDAY($A353)=4,Overblik!E$7,IF(WEEKDAY($A353)=5,Overblik!E$8,0))))),0)</f>
        <v>7</v>
      </c>
    </row>
    <row r="354" spans="1:6" x14ac:dyDescent="0.3">
      <c r="A354" s="3">
        <f t="shared" si="11"/>
        <v>45642</v>
      </c>
      <c r="B354" s="12">
        <f t="shared" si="10"/>
        <v>12</v>
      </c>
      <c r="C354">
        <f>IF(_xlfn.XLOOKUP($A354,Helligdage!A:A,Helligdage!A:A,"")="",IF(WEEKDAY($A354)=1,Overblik!B$4,IF(WEEKDAY($A354)=2,Overblik!B$5,IF(WEEKDAY($A354)=3,Overblik!B$6,IF(WEEKDAY($A354)=4,Overblik!B$7,IF(WEEKDAY($A354)=5,Overblik!B$8,0))))),0)</f>
        <v>7.5</v>
      </c>
      <c r="D354">
        <f>IF(_xlfn.XLOOKUP($A354,Helligdage!B:B,Helligdage!B:B,"")="",IF(WEEKDAY($A354)=1,Overblik!C$4,IF(WEEKDAY($A354)=2,Overblik!C$5,IF(WEEKDAY($A354)=3,Overblik!C$6,IF(WEEKDAY($A354)=4,Overblik!C$7,IF(WEEKDAY($A354)=5,Overblik!C$8,0))))),0)</f>
        <v>6.25</v>
      </c>
      <c r="E354">
        <f>IF(_xlfn.XLOOKUP($A354,Helligdage!C:C,Helligdage!C:C,"")="",IF(WEEKDAY($A354)=1,Overblik!D$4,IF(WEEKDAY($A354)=2,Overblik!D$5,IF(WEEKDAY($A354)=3,Overblik!D$6,IF(WEEKDAY($A354)=4,Overblik!D$7,IF(WEEKDAY($A354)=5,Overblik!D$8,0))))),0)</f>
        <v>6</v>
      </c>
      <c r="F354">
        <f>IF(_xlfn.XLOOKUP($A354,Helligdage!D:D,Helligdage!D:D,"")="",IF(WEEKDAY($A354)=1,Overblik!E$4,IF(WEEKDAY($A354)=2,Overblik!E$5,IF(WEEKDAY($A354)=3,Overblik!E$6,IF(WEEKDAY($A354)=4,Overblik!E$7,IF(WEEKDAY($A354)=5,Overblik!E$8,0))))),0)</f>
        <v>7</v>
      </c>
    </row>
    <row r="355" spans="1:6" x14ac:dyDescent="0.3">
      <c r="A355" s="3">
        <f t="shared" si="11"/>
        <v>45643</v>
      </c>
      <c r="B355" s="12">
        <f t="shared" si="10"/>
        <v>12</v>
      </c>
      <c r="C355">
        <f>IF(_xlfn.XLOOKUP($A355,Helligdage!A:A,Helligdage!A:A,"")="",IF(WEEKDAY($A355)=1,Overblik!B$4,IF(WEEKDAY($A355)=2,Overblik!B$5,IF(WEEKDAY($A355)=3,Overblik!B$6,IF(WEEKDAY($A355)=4,Overblik!B$7,IF(WEEKDAY($A355)=5,Overblik!B$8,0))))),0)</f>
        <v>7.5</v>
      </c>
      <c r="D355">
        <f>IF(_xlfn.XLOOKUP($A355,Helligdage!B:B,Helligdage!B:B,"")="",IF(WEEKDAY($A355)=1,Overblik!C$4,IF(WEEKDAY($A355)=2,Overblik!C$5,IF(WEEKDAY($A355)=3,Overblik!C$6,IF(WEEKDAY($A355)=4,Overblik!C$7,IF(WEEKDAY($A355)=5,Overblik!C$8,0))))),0)</f>
        <v>6.25</v>
      </c>
      <c r="E355">
        <f>IF(_xlfn.XLOOKUP($A355,Helligdage!C:C,Helligdage!C:C,"")="",IF(WEEKDAY($A355)=1,Overblik!D$4,IF(WEEKDAY($A355)=2,Overblik!D$5,IF(WEEKDAY($A355)=3,Overblik!D$6,IF(WEEKDAY($A355)=4,Overblik!D$7,IF(WEEKDAY($A355)=5,Overblik!D$8,0))))),0)</f>
        <v>6</v>
      </c>
      <c r="F355">
        <f>IF(_xlfn.XLOOKUP($A355,Helligdage!D:D,Helligdage!D:D,"")="",IF(WEEKDAY($A355)=1,Overblik!E$4,IF(WEEKDAY($A355)=2,Overblik!E$5,IF(WEEKDAY($A355)=3,Overblik!E$6,IF(WEEKDAY($A355)=4,Overblik!E$7,IF(WEEKDAY($A355)=5,Overblik!E$8,0))))),0)</f>
        <v>7</v>
      </c>
    </row>
    <row r="356" spans="1:6" x14ac:dyDescent="0.3">
      <c r="A356" s="3">
        <f t="shared" si="11"/>
        <v>45644</v>
      </c>
      <c r="B356" s="12">
        <f t="shared" si="10"/>
        <v>12</v>
      </c>
      <c r="C356">
        <f>IF(_xlfn.XLOOKUP($A356,Helligdage!A:A,Helligdage!A:A,"")="",IF(WEEKDAY($A356)=1,Overblik!B$4,IF(WEEKDAY($A356)=2,Overblik!B$5,IF(WEEKDAY($A356)=3,Overblik!B$6,IF(WEEKDAY($A356)=4,Overblik!B$7,IF(WEEKDAY($A356)=5,Overblik!B$8,0))))),0)</f>
        <v>7.5</v>
      </c>
      <c r="D356">
        <f>IF(_xlfn.XLOOKUP($A356,Helligdage!B:B,Helligdage!B:B,"")="",IF(WEEKDAY($A356)=1,Overblik!C$4,IF(WEEKDAY($A356)=2,Overblik!C$5,IF(WEEKDAY($A356)=3,Overblik!C$6,IF(WEEKDAY($A356)=4,Overblik!C$7,IF(WEEKDAY($A356)=5,Overblik!C$8,0))))),0)</f>
        <v>6.25</v>
      </c>
      <c r="E356">
        <f>IF(_xlfn.XLOOKUP($A356,Helligdage!C:C,Helligdage!C:C,"")="",IF(WEEKDAY($A356)=1,Overblik!D$4,IF(WEEKDAY($A356)=2,Overblik!D$5,IF(WEEKDAY($A356)=3,Overblik!D$6,IF(WEEKDAY($A356)=4,Overblik!D$7,IF(WEEKDAY($A356)=5,Overblik!D$8,0))))),0)</f>
        <v>6</v>
      </c>
      <c r="F356">
        <f>IF(_xlfn.XLOOKUP($A356,Helligdage!D:D,Helligdage!D:D,"")="",IF(WEEKDAY($A356)=1,Overblik!E$4,IF(WEEKDAY($A356)=2,Overblik!E$5,IF(WEEKDAY($A356)=3,Overblik!E$6,IF(WEEKDAY($A356)=4,Overblik!E$7,IF(WEEKDAY($A356)=5,Overblik!E$8,0))))),0)</f>
        <v>7</v>
      </c>
    </row>
    <row r="357" spans="1:6" x14ac:dyDescent="0.3">
      <c r="A357" s="3">
        <f t="shared" si="11"/>
        <v>45645</v>
      </c>
      <c r="B357" s="12">
        <f t="shared" si="10"/>
        <v>12</v>
      </c>
      <c r="C357">
        <f>IF(_xlfn.XLOOKUP($A357,Helligdage!A:A,Helligdage!A:A,"")="",IF(WEEKDAY($A357)=1,Overblik!B$4,IF(WEEKDAY($A357)=2,Overblik!B$5,IF(WEEKDAY($A357)=3,Overblik!B$6,IF(WEEKDAY($A357)=4,Overblik!B$7,IF(WEEKDAY($A357)=5,Overblik!B$8,0))))),0)</f>
        <v>7</v>
      </c>
      <c r="D357">
        <f>IF(_xlfn.XLOOKUP($A357,Helligdage!B:B,Helligdage!B:B,"")="",IF(WEEKDAY($A357)=1,Overblik!C$4,IF(WEEKDAY($A357)=2,Overblik!C$5,IF(WEEKDAY($A357)=3,Overblik!C$6,IF(WEEKDAY($A357)=4,Overblik!C$7,IF(WEEKDAY($A357)=5,Overblik!C$8,0))))),0)</f>
        <v>0</v>
      </c>
      <c r="E357">
        <f>IF(_xlfn.XLOOKUP($A357,Helligdage!C:C,Helligdage!C:C,"")="",IF(WEEKDAY($A357)=1,Overblik!D$4,IF(WEEKDAY($A357)=2,Overblik!D$5,IF(WEEKDAY($A357)=3,Overblik!D$6,IF(WEEKDAY($A357)=4,Overblik!D$7,IF(WEEKDAY($A357)=5,Overblik!D$8,0))))),0)</f>
        <v>6</v>
      </c>
      <c r="F357">
        <f>IF(_xlfn.XLOOKUP($A357,Helligdage!D:D,Helligdage!D:D,"")="",IF(WEEKDAY($A357)=1,Overblik!E$4,IF(WEEKDAY($A357)=2,Overblik!E$5,IF(WEEKDAY($A357)=3,Overblik!E$6,IF(WEEKDAY($A357)=4,Overblik!E$7,IF(WEEKDAY($A357)=5,Overblik!E$8,0))))),0)</f>
        <v>6</v>
      </c>
    </row>
    <row r="358" spans="1:6" x14ac:dyDescent="0.3">
      <c r="A358" s="3">
        <f t="shared" si="11"/>
        <v>45646</v>
      </c>
      <c r="B358" s="12">
        <f t="shared" si="10"/>
        <v>12</v>
      </c>
      <c r="C358">
        <f>IF(_xlfn.XLOOKUP($A358,Helligdage!A:A,Helligdage!A:A,"")="",IF(WEEKDAY($A358)=1,Overblik!B$4,IF(WEEKDAY($A358)=2,Overblik!B$5,IF(WEEKDAY($A358)=3,Overblik!B$6,IF(WEEKDAY($A358)=4,Overblik!B$7,IF(WEEKDAY($A358)=5,Overblik!B$8,0))))),0)</f>
        <v>0</v>
      </c>
      <c r="D358">
        <f>IF(_xlfn.XLOOKUP($A358,Helligdage!B:B,Helligdage!B:B,"")="",IF(WEEKDAY($A358)=1,Overblik!C$4,IF(WEEKDAY($A358)=2,Overblik!C$5,IF(WEEKDAY($A358)=3,Overblik!C$6,IF(WEEKDAY($A358)=4,Overblik!C$7,IF(WEEKDAY($A358)=5,Overblik!C$8,0))))),0)</f>
        <v>0</v>
      </c>
      <c r="E358">
        <f>IF(_xlfn.XLOOKUP($A358,Helligdage!C:C,Helligdage!C:C,"")="",IF(WEEKDAY($A358)=1,Overblik!D$4,IF(WEEKDAY($A358)=2,Overblik!D$5,IF(WEEKDAY($A358)=3,Overblik!D$6,IF(WEEKDAY($A358)=4,Overblik!D$7,IF(WEEKDAY($A358)=5,Overblik!D$8,0))))),0)</f>
        <v>0</v>
      </c>
      <c r="F358">
        <f>IF(_xlfn.XLOOKUP($A358,Helligdage!D:D,Helligdage!D:D,"")="",IF(WEEKDAY($A358)=1,Overblik!E$4,IF(WEEKDAY($A358)=2,Overblik!E$5,IF(WEEKDAY($A358)=3,Overblik!E$6,IF(WEEKDAY($A358)=4,Overblik!E$7,IF(WEEKDAY($A358)=5,Overblik!E$8,0))))),0)</f>
        <v>0</v>
      </c>
    </row>
    <row r="359" spans="1:6" x14ac:dyDescent="0.3">
      <c r="A359" s="3">
        <f t="shared" si="11"/>
        <v>45647</v>
      </c>
      <c r="B359" s="12">
        <f t="shared" si="10"/>
        <v>12</v>
      </c>
      <c r="C359">
        <f>IF(_xlfn.XLOOKUP($A359,Helligdage!A:A,Helligdage!A:A,"")="",IF(WEEKDAY($A359)=1,Overblik!B$4,IF(WEEKDAY($A359)=2,Overblik!B$5,IF(WEEKDAY($A359)=3,Overblik!B$6,IF(WEEKDAY($A359)=4,Overblik!B$7,IF(WEEKDAY($A359)=5,Overblik!B$8,0))))),0)</f>
        <v>0</v>
      </c>
      <c r="D359">
        <f>IF(_xlfn.XLOOKUP($A359,Helligdage!B:B,Helligdage!B:B,"")="",IF(WEEKDAY($A359)=1,Overblik!C$4,IF(WEEKDAY($A359)=2,Overblik!C$5,IF(WEEKDAY($A359)=3,Overblik!C$6,IF(WEEKDAY($A359)=4,Overblik!C$7,IF(WEEKDAY($A359)=5,Overblik!C$8,0))))),0)</f>
        <v>0</v>
      </c>
      <c r="E359">
        <f>IF(_xlfn.XLOOKUP($A359,Helligdage!C:C,Helligdage!C:C,"")="",IF(WEEKDAY($A359)=1,Overblik!D$4,IF(WEEKDAY($A359)=2,Overblik!D$5,IF(WEEKDAY($A359)=3,Overblik!D$6,IF(WEEKDAY($A359)=4,Overblik!D$7,IF(WEEKDAY($A359)=5,Overblik!D$8,0))))),0)</f>
        <v>0</v>
      </c>
      <c r="F359">
        <f>IF(_xlfn.XLOOKUP($A359,Helligdage!D:D,Helligdage!D:D,"")="",IF(WEEKDAY($A359)=1,Overblik!E$4,IF(WEEKDAY($A359)=2,Overblik!E$5,IF(WEEKDAY($A359)=3,Overblik!E$6,IF(WEEKDAY($A359)=4,Overblik!E$7,IF(WEEKDAY($A359)=5,Overblik!E$8,0))))),0)</f>
        <v>0</v>
      </c>
    </row>
    <row r="360" spans="1:6" x14ac:dyDescent="0.3">
      <c r="A360" s="3">
        <f t="shared" si="11"/>
        <v>45648</v>
      </c>
      <c r="B360" s="12">
        <f t="shared" si="10"/>
        <v>12</v>
      </c>
      <c r="C360">
        <f>IF(_xlfn.XLOOKUP($A360,Helligdage!A:A,Helligdage!A:A,"")="",IF(WEEKDAY($A360)=1,Overblik!B$4,IF(WEEKDAY($A360)=2,Overblik!B$5,IF(WEEKDAY($A360)=3,Overblik!B$6,IF(WEEKDAY($A360)=4,Overblik!B$7,IF(WEEKDAY($A360)=5,Overblik!B$8,0))))),0)</f>
        <v>7.5</v>
      </c>
      <c r="D360">
        <f>IF(_xlfn.XLOOKUP($A360,Helligdage!B:B,Helligdage!B:B,"")="",IF(WEEKDAY($A360)=1,Overblik!C$4,IF(WEEKDAY($A360)=2,Overblik!C$5,IF(WEEKDAY($A360)=3,Overblik!C$6,IF(WEEKDAY($A360)=4,Overblik!C$7,IF(WEEKDAY($A360)=5,Overblik!C$8,0))))),0)</f>
        <v>6.25</v>
      </c>
      <c r="E360">
        <f>IF(_xlfn.XLOOKUP($A360,Helligdage!C:C,Helligdage!C:C,"")="",IF(WEEKDAY($A360)=1,Overblik!D$4,IF(WEEKDAY($A360)=2,Overblik!D$5,IF(WEEKDAY($A360)=3,Overblik!D$6,IF(WEEKDAY($A360)=4,Overblik!D$7,IF(WEEKDAY($A360)=5,Overblik!D$8,0))))),0)</f>
        <v>6</v>
      </c>
      <c r="F360">
        <f>IF(_xlfn.XLOOKUP($A360,Helligdage!D:D,Helligdage!D:D,"")="",IF(WEEKDAY($A360)=1,Overblik!E$4,IF(WEEKDAY($A360)=2,Overblik!E$5,IF(WEEKDAY($A360)=3,Overblik!E$6,IF(WEEKDAY($A360)=4,Overblik!E$7,IF(WEEKDAY($A360)=5,Overblik!E$8,0))))),0)</f>
        <v>7</v>
      </c>
    </row>
    <row r="361" spans="1:6" x14ac:dyDescent="0.3">
      <c r="A361" s="3">
        <f t="shared" si="11"/>
        <v>45649</v>
      </c>
      <c r="B361" s="12">
        <f t="shared" si="10"/>
        <v>12</v>
      </c>
      <c r="C361">
        <f>IF(_xlfn.XLOOKUP($A361,Helligdage!A:A,Helligdage!A:A,"")="",IF(WEEKDAY($A361)=1,Overblik!B$4,IF(WEEKDAY($A361)=2,Overblik!B$5,IF(WEEKDAY($A361)=3,Overblik!B$6,IF(WEEKDAY($A361)=4,Overblik!B$7,IF(WEEKDAY($A361)=5,Overblik!B$8,0))))),0)</f>
        <v>7.5</v>
      </c>
      <c r="D361">
        <f>IF(_xlfn.XLOOKUP($A361,Helligdage!B:B,Helligdage!B:B,"")="",IF(WEEKDAY($A361)=1,Overblik!C$4,IF(WEEKDAY($A361)=2,Overblik!C$5,IF(WEEKDAY($A361)=3,Overblik!C$6,IF(WEEKDAY($A361)=4,Overblik!C$7,IF(WEEKDAY($A361)=5,Overblik!C$8,0))))),0)</f>
        <v>6.25</v>
      </c>
      <c r="E361">
        <f>IF(_xlfn.XLOOKUP($A361,Helligdage!C:C,Helligdage!C:C,"")="",IF(WEEKDAY($A361)=1,Overblik!D$4,IF(WEEKDAY($A361)=2,Overblik!D$5,IF(WEEKDAY($A361)=3,Overblik!D$6,IF(WEEKDAY($A361)=4,Overblik!D$7,IF(WEEKDAY($A361)=5,Overblik!D$8,0))))),0)</f>
        <v>6</v>
      </c>
      <c r="F361">
        <f>IF(_xlfn.XLOOKUP($A361,Helligdage!D:D,Helligdage!D:D,"")="",IF(WEEKDAY($A361)=1,Overblik!E$4,IF(WEEKDAY($A361)=2,Overblik!E$5,IF(WEEKDAY($A361)=3,Overblik!E$6,IF(WEEKDAY($A361)=4,Overblik!E$7,IF(WEEKDAY($A361)=5,Overblik!E$8,0))))),0)</f>
        <v>7</v>
      </c>
    </row>
    <row r="362" spans="1:6" x14ac:dyDescent="0.3">
      <c r="A362" s="3">
        <f t="shared" si="11"/>
        <v>45650</v>
      </c>
      <c r="B362" s="12">
        <f t="shared" si="10"/>
        <v>12</v>
      </c>
      <c r="C362">
        <f>IF(_xlfn.XLOOKUP($A362,Helligdage!A:A,Helligdage!A:A,"")="",IF(WEEKDAY($A362)=1,Overblik!B$4,IF(WEEKDAY($A362)=2,Overblik!B$5,IF(WEEKDAY($A362)=3,Overblik!B$6,IF(WEEKDAY($A362)=4,Overblik!B$7,IF(WEEKDAY($A362)=5,Overblik!B$8,0))))),0)</f>
        <v>0</v>
      </c>
      <c r="D362">
        <f>IF(_xlfn.XLOOKUP($A362,Helligdage!B:B,Helligdage!B:B,"")="",IF(WEEKDAY($A362)=1,Overblik!C$4,IF(WEEKDAY($A362)=2,Overblik!C$5,IF(WEEKDAY($A362)=3,Overblik!C$6,IF(WEEKDAY($A362)=4,Overblik!C$7,IF(WEEKDAY($A362)=5,Overblik!C$8,0))))),0)</f>
        <v>6.25</v>
      </c>
      <c r="E362">
        <f>IF(_xlfn.XLOOKUP($A362,Helligdage!C:C,Helligdage!C:C,"")="",IF(WEEKDAY($A362)=1,Overblik!D$4,IF(WEEKDAY($A362)=2,Overblik!D$5,IF(WEEKDAY($A362)=3,Overblik!D$6,IF(WEEKDAY($A362)=4,Overblik!D$7,IF(WEEKDAY($A362)=5,Overblik!D$8,0))))),0)</f>
        <v>6</v>
      </c>
      <c r="F362">
        <f>IF(_xlfn.XLOOKUP($A362,Helligdage!D:D,Helligdage!D:D,"")="",IF(WEEKDAY($A362)=1,Overblik!E$4,IF(WEEKDAY($A362)=2,Overblik!E$5,IF(WEEKDAY($A362)=3,Overblik!E$6,IF(WEEKDAY($A362)=4,Overblik!E$7,IF(WEEKDAY($A362)=5,Overblik!E$8,0))))),0)</f>
        <v>7</v>
      </c>
    </row>
    <row r="363" spans="1:6" x14ac:dyDescent="0.3">
      <c r="A363" s="3">
        <f t="shared" si="11"/>
        <v>45651</v>
      </c>
      <c r="B363" s="12">
        <f t="shared" si="10"/>
        <v>12</v>
      </c>
      <c r="C363">
        <f>IF(_xlfn.XLOOKUP($A363,Helligdage!A:A,Helligdage!A:A,"")="",IF(WEEKDAY($A363)=1,Overblik!B$4,IF(WEEKDAY($A363)=2,Overblik!B$5,IF(WEEKDAY($A363)=3,Overblik!B$6,IF(WEEKDAY($A363)=4,Overblik!B$7,IF(WEEKDAY($A363)=5,Overblik!B$8,0))))),0)</f>
        <v>0</v>
      </c>
      <c r="D363">
        <f>IF(_xlfn.XLOOKUP($A363,Helligdage!B:B,Helligdage!B:B,"")="",IF(WEEKDAY($A363)=1,Overblik!C$4,IF(WEEKDAY($A363)=2,Overblik!C$5,IF(WEEKDAY($A363)=3,Overblik!C$6,IF(WEEKDAY($A363)=4,Overblik!C$7,IF(WEEKDAY($A363)=5,Overblik!C$8,0))))),0)</f>
        <v>6.25</v>
      </c>
      <c r="E363">
        <f>IF(_xlfn.XLOOKUP($A363,Helligdage!C:C,Helligdage!C:C,"")="",IF(WEEKDAY($A363)=1,Overblik!D$4,IF(WEEKDAY($A363)=2,Overblik!D$5,IF(WEEKDAY($A363)=3,Overblik!D$6,IF(WEEKDAY($A363)=4,Overblik!D$7,IF(WEEKDAY($A363)=5,Overblik!D$8,0))))),0)</f>
        <v>6</v>
      </c>
      <c r="F363">
        <f>IF(_xlfn.XLOOKUP($A363,Helligdage!D:D,Helligdage!D:D,"")="",IF(WEEKDAY($A363)=1,Overblik!E$4,IF(WEEKDAY($A363)=2,Overblik!E$5,IF(WEEKDAY($A363)=3,Overblik!E$6,IF(WEEKDAY($A363)=4,Overblik!E$7,IF(WEEKDAY($A363)=5,Overblik!E$8,0))))),0)</f>
        <v>7</v>
      </c>
    </row>
    <row r="364" spans="1:6" x14ac:dyDescent="0.3">
      <c r="A364" s="3">
        <f t="shared" si="11"/>
        <v>45652</v>
      </c>
      <c r="B364" s="12">
        <f t="shared" si="10"/>
        <v>12</v>
      </c>
      <c r="C364">
        <f>IF(_xlfn.XLOOKUP($A364,Helligdage!A:A,Helligdage!A:A,"")="",IF(WEEKDAY($A364)=1,Overblik!B$4,IF(WEEKDAY($A364)=2,Overblik!B$5,IF(WEEKDAY($A364)=3,Overblik!B$6,IF(WEEKDAY($A364)=4,Overblik!B$7,IF(WEEKDAY($A364)=5,Overblik!B$8,0))))),0)</f>
        <v>0</v>
      </c>
      <c r="D364">
        <f>IF(_xlfn.XLOOKUP($A364,Helligdage!B:B,Helligdage!B:B,"")="",IF(WEEKDAY($A364)=1,Overblik!C$4,IF(WEEKDAY($A364)=2,Overblik!C$5,IF(WEEKDAY($A364)=3,Overblik!C$6,IF(WEEKDAY($A364)=4,Overblik!C$7,IF(WEEKDAY($A364)=5,Overblik!C$8,0))))),0)</f>
        <v>0</v>
      </c>
      <c r="E364">
        <f>IF(_xlfn.XLOOKUP($A364,Helligdage!C:C,Helligdage!C:C,"")="",IF(WEEKDAY($A364)=1,Overblik!D$4,IF(WEEKDAY($A364)=2,Overblik!D$5,IF(WEEKDAY($A364)=3,Overblik!D$6,IF(WEEKDAY($A364)=4,Overblik!D$7,IF(WEEKDAY($A364)=5,Overblik!D$8,0))))),0)</f>
        <v>6</v>
      </c>
      <c r="F364">
        <f>IF(_xlfn.XLOOKUP($A364,Helligdage!D:D,Helligdage!D:D,"")="",IF(WEEKDAY($A364)=1,Overblik!E$4,IF(WEEKDAY($A364)=2,Overblik!E$5,IF(WEEKDAY($A364)=3,Overblik!E$6,IF(WEEKDAY($A364)=4,Overblik!E$7,IF(WEEKDAY($A364)=5,Overblik!E$8,0))))),0)</f>
        <v>6</v>
      </c>
    </row>
    <row r="365" spans="1:6" x14ac:dyDescent="0.3">
      <c r="A365" s="3">
        <f t="shared" si="11"/>
        <v>45653</v>
      </c>
      <c r="B365" s="12">
        <f t="shared" si="10"/>
        <v>12</v>
      </c>
      <c r="C365">
        <f>IF(_xlfn.XLOOKUP($A365,Helligdage!A:A,Helligdage!A:A,"")="",IF(WEEKDAY($A365)=1,Overblik!B$4,IF(WEEKDAY($A365)=2,Overblik!B$5,IF(WEEKDAY($A365)=3,Overblik!B$6,IF(WEEKDAY($A365)=4,Overblik!B$7,IF(WEEKDAY($A365)=5,Overblik!B$8,0))))),0)</f>
        <v>0</v>
      </c>
      <c r="D365">
        <f>IF(_xlfn.XLOOKUP($A365,Helligdage!B:B,Helligdage!B:B,"")="",IF(WEEKDAY($A365)=1,Overblik!C$4,IF(WEEKDAY($A365)=2,Overblik!C$5,IF(WEEKDAY($A365)=3,Overblik!C$6,IF(WEEKDAY($A365)=4,Overblik!C$7,IF(WEEKDAY($A365)=5,Overblik!C$8,0))))),0)</f>
        <v>0</v>
      </c>
      <c r="E365">
        <f>IF(_xlfn.XLOOKUP($A365,Helligdage!C:C,Helligdage!C:C,"")="",IF(WEEKDAY($A365)=1,Overblik!D$4,IF(WEEKDAY($A365)=2,Overblik!D$5,IF(WEEKDAY($A365)=3,Overblik!D$6,IF(WEEKDAY($A365)=4,Overblik!D$7,IF(WEEKDAY($A365)=5,Overblik!D$8,0))))),0)</f>
        <v>0</v>
      </c>
      <c r="F365">
        <f>IF(_xlfn.XLOOKUP($A365,Helligdage!D:D,Helligdage!D:D,"")="",IF(WEEKDAY($A365)=1,Overblik!E$4,IF(WEEKDAY($A365)=2,Overblik!E$5,IF(WEEKDAY($A365)=3,Overblik!E$6,IF(WEEKDAY($A365)=4,Overblik!E$7,IF(WEEKDAY($A365)=5,Overblik!E$8,0))))),0)</f>
        <v>0</v>
      </c>
    </row>
    <row r="366" spans="1:6" x14ac:dyDescent="0.3">
      <c r="A366" s="3">
        <f t="shared" si="11"/>
        <v>45654</v>
      </c>
      <c r="B366" s="12">
        <f t="shared" si="10"/>
        <v>12</v>
      </c>
      <c r="C366">
        <f>IF(_xlfn.XLOOKUP($A366,Helligdage!A:A,Helligdage!A:A,"")="",IF(WEEKDAY($A366)=1,Overblik!B$4,IF(WEEKDAY($A366)=2,Overblik!B$5,IF(WEEKDAY($A366)=3,Overblik!B$6,IF(WEEKDAY($A366)=4,Overblik!B$7,IF(WEEKDAY($A366)=5,Overblik!B$8,0))))),0)</f>
        <v>0</v>
      </c>
      <c r="D366">
        <f>IF(_xlfn.XLOOKUP($A366,Helligdage!B:B,Helligdage!B:B,"")="",IF(WEEKDAY($A366)=1,Overblik!C$4,IF(WEEKDAY($A366)=2,Overblik!C$5,IF(WEEKDAY($A366)=3,Overblik!C$6,IF(WEEKDAY($A366)=4,Overblik!C$7,IF(WEEKDAY($A366)=5,Overblik!C$8,0))))),0)</f>
        <v>0</v>
      </c>
      <c r="E366">
        <f>IF(_xlfn.XLOOKUP($A366,Helligdage!C:C,Helligdage!C:C,"")="",IF(WEEKDAY($A366)=1,Overblik!D$4,IF(WEEKDAY($A366)=2,Overblik!D$5,IF(WEEKDAY($A366)=3,Overblik!D$6,IF(WEEKDAY($A366)=4,Overblik!D$7,IF(WEEKDAY($A366)=5,Overblik!D$8,0))))),0)</f>
        <v>0</v>
      </c>
      <c r="F366">
        <f>IF(_xlfn.XLOOKUP($A366,Helligdage!D:D,Helligdage!D:D,"")="",IF(WEEKDAY($A366)=1,Overblik!E$4,IF(WEEKDAY($A366)=2,Overblik!E$5,IF(WEEKDAY($A366)=3,Overblik!E$6,IF(WEEKDAY($A366)=4,Overblik!E$7,IF(WEEKDAY($A366)=5,Overblik!E$8,0))))),0)</f>
        <v>0</v>
      </c>
    </row>
    <row r="367" spans="1:6" x14ac:dyDescent="0.3">
      <c r="A367" s="3">
        <f t="shared" si="11"/>
        <v>45655</v>
      </c>
      <c r="B367" s="12">
        <f t="shared" si="10"/>
        <v>12</v>
      </c>
      <c r="C367">
        <f>IF(_xlfn.XLOOKUP($A367,Helligdage!A:A,Helligdage!A:A,"")="",IF(WEEKDAY($A367)=1,Overblik!B$4,IF(WEEKDAY($A367)=2,Overblik!B$5,IF(WEEKDAY($A367)=3,Overblik!B$6,IF(WEEKDAY($A367)=4,Overblik!B$7,IF(WEEKDAY($A367)=5,Overblik!B$8,0))))),0)</f>
        <v>7.5</v>
      </c>
      <c r="D367">
        <f>IF(_xlfn.XLOOKUP($A367,Helligdage!B:B,Helligdage!B:B,"")="",IF(WEEKDAY($A367)=1,Overblik!C$4,IF(WEEKDAY($A367)=2,Overblik!C$5,IF(WEEKDAY($A367)=3,Overblik!C$6,IF(WEEKDAY($A367)=4,Overblik!C$7,IF(WEEKDAY($A367)=5,Overblik!C$8,0))))),0)</f>
        <v>6.25</v>
      </c>
      <c r="E367">
        <f>IF(_xlfn.XLOOKUP($A367,Helligdage!C:C,Helligdage!C:C,"")="",IF(WEEKDAY($A367)=1,Overblik!D$4,IF(WEEKDAY($A367)=2,Overblik!D$5,IF(WEEKDAY($A367)=3,Overblik!D$6,IF(WEEKDAY($A367)=4,Overblik!D$7,IF(WEEKDAY($A367)=5,Overblik!D$8,0))))),0)</f>
        <v>6</v>
      </c>
      <c r="F367">
        <f>IF(_xlfn.XLOOKUP($A367,Helligdage!D:D,Helligdage!D:D,"")="",IF(WEEKDAY($A367)=1,Overblik!E$4,IF(WEEKDAY($A367)=2,Overblik!E$5,IF(WEEKDAY($A367)=3,Overblik!E$6,IF(WEEKDAY($A367)=4,Overblik!E$7,IF(WEEKDAY($A367)=5,Overblik!E$8,0))))),0)</f>
        <v>7</v>
      </c>
    </row>
    <row r="368" spans="1:6" x14ac:dyDescent="0.3">
      <c r="A368" s="3">
        <f t="shared" si="11"/>
        <v>45656</v>
      </c>
      <c r="B368" s="12">
        <f t="shared" si="10"/>
        <v>12</v>
      </c>
      <c r="C368">
        <f>IF(_xlfn.XLOOKUP($A368,Helligdage!A:A,Helligdage!A:A,"")="",IF(WEEKDAY($A368)=1,Overblik!B$4,IF(WEEKDAY($A368)=2,Overblik!B$5,IF(WEEKDAY($A368)=3,Overblik!B$6,IF(WEEKDAY($A368)=4,Overblik!B$7,IF(WEEKDAY($A368)=5,Overblik!B$8,0))))),0)</f>
        <v>7.5</v>
      </c>
      <c r="D368">
        <f>IF(_xlfn.XLOOKUP($A368,Helligdage!B:B,Helligdage!B:B,"")="",IF(WEEKDAY($A368)=1,Overblik!C$4,IF(WEEKDAY($A368)=2,Overblik!C$5,IF(WEEKDAY($A368)=3,Overblik!C$6,IF(WEEKDAY($A368)=4,Overblik!C$7,IF(WEEKDAY($A368)=5,Overblik!C$8,0))))),0)</f>
        <v>6.25</v>
      </c>
      <c r="E368">
        <f>IF(_xlfn.XLOOKUP($A368,Helligdage!C:C,Helligdage!C:C,"")="",IF(WEEKDAY($A368)=1,Overblik!D$4,IF(WEEKDAY($A368)=2,Overblik!D$5,IF(WEEKDAY($A368)=3,Overblik!D$6,IF(WEEKDAY($A368)=4,Overblik!D$7,IF(WEEKDAY($A368)=5,Overblik!D$8,0))))),0)</f>
        <v>6</v>
      </c>
      <c r="F368">
        <f>IF(_xlfn.XLOOKUP($A368,Helligdage!D:D,Helligdage!D:D,"")="",IF(WEEKDAY($A368)=1,Overblik!E$4,IF(WEEKDAY($A368)=2,Overblik!E$5,IF(WEEKDAY($A368)=3,Overblik!E$6,IF(WEEKDAY($A368)=4,Overblik!E$7,IF(WEEKDAY($A368)=5,Overblik!E$8,0))))),0)</f>
        <v>7</v>
      </c>
    </row>
    <row r="369" spans="1:6" x14ac:dyDescent="0.3">
      <c r="A369" s="3">
        <f>IF(YEAR(A368+1)&gt;Overblik!A2,"",A368+1)</f>
        <v>45657</v>
      </c>
      <c r="B369" s="12">
        <f>IFERROR(MONTH(A369),"")</f>
        <v>12</v>
      </c>
      <c r="C369">
        <f>IFERROR(IF(_xlfn.XLOOKUP($A369,Helligdage!A:A,Helligdage!A:A,"")="",IF(WEEKDAY($A369)=1,Overblik!B$4,IF(WEEKDAY($A369)=2,Overblik!B$5,IF(WEEKDAY($A369)=3,Overblik!B$6,IF(WEEKDAY($A369)=4,Overblik!B$7,IF(WEEKDAY($A369)=5,Overblik!B$8,0))))),0),"")</f>
        <v>0</v>
      </c>
      <c r="D369">
        <f>IFERROR(IF(_xlfn.XLOOKUP($A369,Helligdage!B:B,Helligdage!B:B,"")="",IF(WEEKDAY($A369)=1,Overblik!C$4,IF(WEEKDAY($A369)=2,Overblik!C$5,IF(WEEKDAY($A369)=3,Overblik!C$6,IF(WEEKDAY($A369)=4,Overblik!C$7,IF(WEEKDAY($A369)=5,Overblik!C$8,0))))),0),"")</f>
        <v>6.25</v>
      </c>
      <c r="E369">
        <f>IFERROR(IF(_xlfn.XLOOKUP($A369,Helligdage!C:C,Helligdage!C:C,"")="",IF(WEEKDAY($A369)=1,Overblik!D$4,IF(WEEKDAY($A369)=2,Overblik!D$5,IF(WEEKDAY($A369)=3,Overblik!D$6,IF(WEEKDAY($A369)=4,Overblik!D$7,IF(WEEKDAY($A369)=5,Overblik!D$8,0))))),0),"")</f>
        <v>6</v>
      </c>
      <c r="F369">
        <f>IFERROR(IF(_xlfn.XLOOKUP($A369,Helligdage!D:D,Helligdage!D:D,"")="",IF(WEEKDAY($A369)=1,Overblik!E$4,IF(WEEKDAY($A369)=2,Overblik!E$5,IF(WEEKDAY($A369)=3,Overblik!E$6,IF(WEEKDAY($A369)=4,Overblik!E$7,IF(WEEKDAY($A369)=5,Overblik!E$8,0))))),0),"")</f>
        <v>7</v>
      </c>
    </row>
    <row r="370" spans="1:6" x14ac:dyDescent="0.3">
      <c r="A370" s="3"/>
      <c r="B370" s="3"/>
    </row>
    <row r="371" spans="1:6" x14ac:dyDescent="0.3">
      <c r="A371" s="3"/>
      <c r="B37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5B6B-874E-4E5D-8065-E1E52C504AA3}">
  <dimension ref="A1:D42"/>
  <sheetViews>
    <sheetView workbookViewId="0"/>
  </sheetViews>
  <sheetFormatPr defaultRowHeight="14.4" x14ac:dyDescent="0.3"/>
  <cols>
    <col min="1" max="1" width="11.5546875" customWidth="1"/>
    <col min="2" max="2" width="19.109375" customWidth="1"/>
    <col min="3" max="3" width="17.33203125" bestFit="1" customWidth="1"/>
  </cols>
  <sheetData>
    <row r="1" spans="1:4" ht="25.8" x14ac:dyDescent="0.5">
      <c r="A1" s="7" t="s">
        <v>76</v>
      </c>
    </row>
    <row r="3" spans="1:4" x14ac:dyDescent="0.3">
      <c r="A3" s="8" t="s">
        <v>31</v>
      </c>
    </row>
    <row r="5" spans="1:4" x14ac:dyDescent="0.3">
      <c r="A5" t="s">
        <v>32</v>
      </c>
      <c r="B5" t="s">
        <v>33</v>
      </c>
      <c r="C5" s="9">
        <f>Overblik!A2</f>
        <v>2024</v>
      </c>
      <c r="D5" s="9"/>
    </row>
    <row r="6" spans="1:4" x14ac:dyDescent="0.3">
      <c r="A6" t="s">
        <v>34</v>
      </c>
      <c r="B6" t="s">
        <v>35</v>
      </c>
      <c r="C6">
        <f>MOD(C5,19)</f>
        <v>10</v>
      </c>
    </row>
    <row r="7" spans="1:4" x14ac:dyDescent="0.3">
      <c r="A7" t="s">
        <v>36</v>
      </c>
      <c r="B7" t="s">
        <v>37</v>
      </c>
      <c r="C7">
        <f>INT(C5/100)</f>
        <v>20</v>
      </c>
    </row>
    <row r="8" spans="1:4" x14ac:dyDescent="0.3">
      <c r="A8" t="s">
        <v>38</v>
      </c>
      <c r="B8" t="s">
        <v>35</v>
      </c>
      <c r="C8">
        <f>MOD(C5,100)</f>
        <v>24</v>
      </c>
    </row>
    <row r="9" spans="1:4" x14ac:dyDescent="0.3">
      <c r="A9" t="s">
        <v>39</v>
      </c>
      <c r="B9" t="s">
        <v>37</v>
      </c>
      <c r="C9">
        <f>INT(C7/4)</f>
        <v>5</v>
      </c>
    </row>
    <row r="10" spans="1:4" x14ac:dyDescent="0.3">
      <c r="A10" t="s">
        <v>40</v>
      </c>
      <c r="B10" t="s">
        <v>35</v>
      </c>
      <c r="C10">
        <f>MOD(C7,4)</f>
        <v>0</v>
      </c>
    </row>
    <row r="11" spans="1:4" x14ac:dyDescent="0.3">
      <c r="A11" t="s">
        <v>41</v>
      </c>
      <c r="B11" t="s">
        <v>37</v>
      </c>
      <c r="C11">
        <f>INT((C7+8)/25)</f>
        <v>1</v>
      </c>
    </row>
    <row r="12" spans="1:4" x14ac:dyDescent="0.3">
      <c r="A12" t="s">
        <v>42</v>
      </c>
      <c r="B12" t="s">
        <v>37</v>
      </c>
      <c r="C12">
        <f>INT((C7-C11+1)/3)</f>
        <v>6</v>
      </c>
    </row>
    <row r="13" spans="1:4" x14ac:dyDescent="0.3">
      <c r="A13" t="s">
        <v>43</v>
      </c>
      <c r="B13" t="s">
        <v>37</v>
      </c>
      <c r="C13">
        <f>MOD(19*C6+C7-C9-C12+15,30)</f>
        <v>4</v>
      </c>
    </row>
    <row r="14" spans="1:4" x14ac:dyDescent="0.3">
      <c r="A14" t="s">
        <v>44</v>
      </c>
      <c r="B14" t="s">
        <v>37</v>
      </c>
      <c r="C14">
        <f>INT(C8/4)</f>
        <v>6</v>
      </c>
    </row>
    <row r="15" spans="1:4" x14ac:dyDescent="0.3">
      <c r="A15" t="s">
        <v>45</v>
      </c>
      <c r="B15" t="s">
        <v>35</v>
      </c>
      <c r="C15">
        <f>MOD(C8,4)</f>
        <v>0</v>
      </c>
    </row>
    <row r="16" spans="1:4" x14ac:dyDescent="0.3">
      <c r="A16" t="s">
        <v>46</v>
      </c>
      <c r="B16" t="s">
        <v>35</v>
      </c>
      <c r="C16">
        <f>MOD(32+2*C10+2*C14-C13-C15,7)</f>
        <v>5</v>
      </c>
    </row>
    <row r="17" spans="1:4" x14ac:dyDescent="0.3">
      <c r="A17" t="s">
        <v>47</v>
      </c>
      <c r="B17" t="s">
        <v>37</v>
      </c>
      <c r="C17">
        <f>INT((C6+11*C13+22*C16)/451)</f>
        <v>0</v>
      </c>
    </row>
    <row r="18" spans="1:4" x14ac:dyDescent="0.3">
      <c r="A18" t="s">
        <v>48</v>
      </c>
      <c r="B18" t="s">
        <v>37</v>
      </c>
      <c r="C18">
        <f>INT((C13+C16-7*C17+114)/31)</f>
        <v>3</v>
      </c>
    </row>
    <row r="19" spans="1:4" x14ac:dyDescent="0.3">
      <c r="A19" t="s">
        <v>49</v>
      </c>
      <c r="B19" t="s">
        <v>35</v>
      </c>
      <c r="C19">
        <f>MOD(C13+C16-7*C17+114,31)</f>
        <v>30</v>
      </c>
    </row>
    <row r="20" spans="1:4" x14ac:dyDescent="0.3">
      <c r="A20" t="s">
        <v>50</v>
      </c>
      <c r="B20" t="s">
        <v>51</v>
      </c>
      <c r="C20">
        <f>(C18-3)*31+C19-20</f>
        <v>10</v>
      </c>
    </row>
    <row r="22" spans="1:4" x14ac:dyDescent="0.3">
      <c r="B22" t="s">
        <v>52</v>
      </c>
      <c r="C22">
        <f>C19+1</f>
        <v>31</v>
      </c>
    </row>
    <row r="23" spans="1:4" x14ac:dyDescent="0.3">
      <c r="B23" t="s">
        <v>53</v>
      </c>
      <c r="C23">
        <f>C18</f>
        <v>3</v>
      </c>
    </row>
    <row r="25" spans="1:4" x14ac:dyDescent="0.3">
      <c r="A25" t="s">
        <v>54</v>
      </c>
      <c r="B25" t="s">
        <v>55</v>
      </c>
      <c r="C25" t="s">
        <v>56</v>
      </c>
      <c r="D25" s="10" t="s">
        <v>57</v>
      </c>
    </row>
    <row r="26" spans="1:4" x14ac:dyDescent="0.3">
      <c r="A26" s="3">
        <f>DATE(C5,1,1)</f>
        <v>45292</v>
      </c>
      <c r="B26" t="s">
        <v>58</v>
      </c>
      <c r="D26" t="s">
        <v>59</v>
      </c>
    </row>
    <row r="27" spans="1:4" x14ac:dyDescent="0.3">
      <c r="A27" s="3">
        <f>A29-3</f>
        <v>45379</v>
      </c>
      <c r="B27" t="s">
        <v>60</v>
      </c>
      <c r="C27">
        <v>-3</v>
      </c>
      <c r="D27" t="s">
        <v>61</v>
      </c>
    </row>
    <row r="28" spans="1:4" x14ac:dyDescent="0.3">
      <c r="A28" s="3">
        <f>A29-2</f>
        <v>45380</v>
      </c>
      <c r="B28" t="s">
        <v>62</v>
      </c>
      <c r="C28">
        <v>-2</v>
      </c>
      <c r="D28" t="s">
        <v>61</v>
      </c>
    </row>
    <row r="29" spans="1:4" x14ac:dyDescent="0.3">
      <c r="A29" s="3">
        <f>DATE(C5,C23,C22)</f>
        <v>45382</v>
      </c>
      <c r="B29" s="9" t="s">
        <v>63</v>
      </c>
      <c r="D29" t="s">
        <v>61</v>
      </c>
    </row>
    <row r="30" spans="1:4" x14ac:dyDescent="0.3">
      <c r="A30" s="3">
        <f>A29+1</f>
        <v>45383</v>
      </c>
      <c r="B30" t="s">
        <v>64</v>
      </c>
      <c r="C30">
        <v>1</v>
      </c>
      <c r="D30" t="s">
        <v>61</v>
      </c>
    </row>
    <row r="31" spans="1:4" x14ac:dyDescent="0.3">
      <c r="A31" s="3">
        <f>A29+26</f>
        <v>45408</v>
      </c>
      <c r="B31" t="s">
        <v>65</v>
      </c>
      <c r="C31">
        <v>26</v>
      </c>
      <c r="D31" t="s">
        <v>61</v>
      </c>
    </row>
    <row r="32" spans="1:4" x14ac:dyDescent="0.3">
      <c r="A32" s="3">
        <f>DATE(C5,5,1)</f>
        <v>45413</v>
      </c>
      <c r="B32" t="s">
        <v>66</v>
      </c>
      <c r="D32" t="s">
        <v>59</v>
      </c>
    </row>
    <row r="33" spans="1:4" x14ac:dyDescent="0.3">
      <c r="A33" s="3">
        <f>A29+39</f>
        <v>45421</v>
      </c>
      <c r="B33" t="s">
        <v>67</v>
      </c>
      <c r="C33">
        <v>39</v>
      </c>
      <c r="D33" t="s">
        <v>61</v>
      </c>
    </row>
    <row r="34" spans="1:4" x14ac:dyDescent="0.3">
      <c r="A34" s="3">
        <f>A29+49</f>
        <v>45431</v>
      </c>
      <c r="B34" t="s">
        <v>68</v>
      </c>
      <c r="C34">
        <v>49</v>
      </c>
      <c r="D34" t="s">
        <v>61</v>
      </c>
    </row>
    <row r="35" spans="1:4" x14ac:dyDescent="0.3">
      <c r="A35" s="3">
        <f>A34+1</f>
        <v>45432</v>
      </c>
      <c r="B35" t="s">
        <v>69</v>
      </c>
      <c r="C35">
        <v>50</v>
      </c>
      <c r="D35" t="s">
        <v>61</v>
      </c>
    </row>
    <row r="36" spans="1:4" x14ac:dyDescent="0.3">
      <c r="A36" s="11">
        <f>DATE(C5,6,5)</f>
        <v>45448</v>
      </c>
      <c r="B36" s="10" t="s">
        <v>70</v>
      </c>
      <c r="D36" t="s">
        <v>59</v>
      </c>
    </row>
    <row r="37" spans="1:4" x14ac:dyDescent="0.3">
      <c r="A37" s="11">
        <f>DATE(C5,12,24)</f>
        <v>45650</v>
      </c>
      <c r="B37" s="10" t="s">
        <v>71</v>
      </c>
      <c r="D37" t="s">
        <v>59</v>
      </c>
    </row>
    <row r="38" spans="1:4" x14ac:dyDescent="0.3">
      <c r="A38" s="11">
        <f>A37+1</f>
        <v>45651</v>
      </c>
      <c r="B38" s="10" t="s">
        <v>72</v>
      </c>
      <c r="D38" t="s">
        <v>59</v>
      </c>
    </row>
    <row r="39" spans="1:4" x14ac:dyDescent="0.3">
      <c r="A39" s="11">
        <f>A37+2</f>
        <v>45652</v>
      </c>
      <c r="B39" s="10" t="s">
        <v>73</v>
      </c>
      <c r="D39" t="s">
        <v>59</v>
      </c>
    </row>
    <row r="40" spans="1:4" x14ac:dyDescent="0.3">
      <c r="A40" s="11">
        <f>DATE(C5,12,31)</f>
        <v>45657</v>
      </c>
      <c r="B40" s="10" t="s">
        <v>74</v>
      </c>
      <c r="D40" t="s">
        <v>59</v>
      </c>
    </row>
    <row r="42" spans="1:4" x14ac:dyDescent="0.3">
      <c r="B42" s="8" t="s">
        <v>75</v>
      </c>
    </row>
  </sheetData>
  <hyperlinks>
    <hyperlink ref="A3" r:id="rId1" xr:uid="{745C4208-325B-42C0-83EB-8B88F6A2421E}"/>
    <hyperlink ref="B42" r:id="rId2" display="http://bern-martens.dk/hjaelpeprogrammer/danske-helligdage-i-excel/" xr:uid="{EA41332C-EB2F-467C-9535-1EF569DEC3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Overblik</vt:lpstr>
      <vt:lpstr>Kalender</vt:lpstr>
      <vt:lpstr>Helligdage</vt:lpstr>
    </vt:vector>
  </TitlesOfParts>
  <Company>Beierholm Statsautoriseret Revisionspartnerselskab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Dige Jensen</dc:creator>
  <cp:lastModifiedBy>Jørgen Tofft Christensen</cp:lastModifiedBy>
  <dcterms:created xsi:type="dcterms:W3CDTF">2024-03-26T09:48:01Z</dcterms:created>
  <dcterms:modified xsi:type="dcterms:W3CDTF">2024-03-27T10:06:41Z</dcterms:modified>
</cp:coreProperties>
</file>