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p791\Desktop\"/>
    </mc:Choice>
  </mc:AlternateContent>
  <xr:revisionPtr revIDLastSave="0" documentId="13_ncr:1_{1CFBF6A1-0F3F-490A-B4C5-010C04918AA3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Pythagoras." sheetId="2" r:id="rId1"/>
    <sheet name="Cos, sin og tan." sheetId="1" r:id="rId2"/>
  </sheets>
  <calcPr calcId="191028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" i="1" l="1"/>
  <c r="L7" i="1"/>
  <c r="L6" i="1"/>
  <c r="P17" i="1"/>
  <c r="L8" i="1"/>
  <c r="J8" i="1"/>
  <c r="J7" i="1"/>
  <c r="J6" i="1"/>
  <c r="O17" i="1"/>
  <c r="O18" i="1"/>
  <c r="O19" i="1"/>
  <c r="F32" i="1" s="1"/>
  <c r="D3" i="1" s="1"/>
  <c r="H12" i="1" s="1"/>
  <c r="P18" i="1"/>
  <c r="P19" i="1"/>
  <c r="E6" i="2"/>
  <c r="E4" i="2"/>
  <c r="E5" i="2"/>
  <c r="D4" i="2"/>
  <c r="D5" i="2"/>
  <c r="D6" i="2"/>
  <c r="H8" i="1"/>
  <c r="H7" i="1"/>
  <c r="H6" i="1"/>
  <c r="O21" i="1"/>
  <c r="O23" i="1"/>
  <c r="Q22" i="1"/>
  <c r="P22" i="1"/>
  <c r="O22" i="1"/>
  <c r="Q21" i="1"/>
  <c r="P21" i="1"/>
  <c r="P23" i="1"/>
  <c r="Q23" i="1"/>
  <c r="H3" i="1" l="1"/>
  <c r="J11" i="1" s="1"/>
  <c r="L11" i="1"/>
  <c r="Q19" i="1"/>
  <c r="L12" i="1"/>
  <c r="F3" i="1"/>
  <c r="J13" i="1"/>
  <c r="H9" i="1"/>
  <c r="L13" i="1"/>
  <c r="L14" i="1"/>
  <c r="J3" i="1"/>
  <c r="L9" i="1"/>
  <c r="J9" i="1"/>
  <c r="J12" i="1"/>
  <c r="L10" i="1"/>
  <c r="Q17" i="1"/>
  <c r="N32" i="1" s="1"/>
  <c r="N3" i="1" s="1"/>
  <c r="Q18" i="1"/>
  <c r="H11" i="1" l="1"/>
  <c r="J10" i="1"/>
  <c r="J14" i="1"/>
  <c r="H14" i="1"/>
  <c r="H13" i="1"/>
  <c r="H10" i="1"/>
  <c r="L3" i="1"/>
</calcChain>
</file>

<file path=xl/sharedStrings.xml><?xml version="1.0" encoding="utf-8"?>
<sst xmlns="http://schemas.openxmlformats.org/spreadsheetml/2006/main" count="99" uniqueCount="58">
  <si>
    <t>Michael Pedersen</t>
  </si>
  <si>
    <t xml:space="preserve">Cosinus, sinus og tangens </t>
  </si>
  <si>
    <t>Vinkel i radianer</t>
  </si>
  <si>
    <t>∠A</t>
  </si>
  <si>
    <t>∠B</t>
  </si>
  <si>
    <t>∠C</t>
  </si>
  <si>
    <t>Kendte værdier</t>
  </si>
  <si>
    <t>Formler til udregning af sider og vinkler</t>
  </si>
  <si>
    <t>Nr</t>
  </si>
  <si>
    <t>Sider og vinkler</t>
  </si>
  <si>
    <t>Formler</t>
  </si>
  <si>
    <t>Siden a og c</t>
  </si>
  <si>
    <t>b = √c²-a²</t>
  </si>
  <si>
    <t>∠B = 90° - ∠A</t>
  </si>
  <si>
    <t>a =</t>
  </si>
  <si>
    <t>a = √c²-b²</t>
  </si>
  <si>
    <t>a = c * cos∠B</t>
  </si>
  <si>
    <r>
      <rPr>
        <sz val="11"/>
        <color rgb="FF000000"/>
        <rFont val="Calibri"/>
        <family val="2"/>
      </rPr>
      <t xml:space="preserve">a =      </t>
    </r>
    <r>
      <rPr>
        <u/>
        <sz val="11"/>
        <color rgb="FF000000"/>
        <rFont val="Calibri"/>
        <family val="2"/>
      </rPr>
      <t xml:space="preserve">b
</t>
    </r>
    <r>
      <rPr>
        <sz val="11"/>
        <color rgb="FF000000"/>
        <rFont val="Calibri"/>
        <family val="2"/>
      </rPr>
      <t xml:space="preserve">           tan∠B</t>
    </r>
  </si>
  <si>
    <t>Siden b og c</t>
  </si>
  <si>
    <t>b =</t>
  </si>
  <si>
    <t>b = c * cos∠A</t>
  </si>
  <si>
    <t>Siden a og b</t>
  </si>
  <si>
    <t>c = √a²+b²</t>
  </si>
  <si>
    <t>c =</t>
  </si>
  <si>
    <r>
      <rPr>
        <sz val="11"/>
        <color rgb="FF000000"/>
        <rFont val="Calibri"/>
        <family val="2"/>
      </rPr>
      <t xml:space="preserve">c =         </t>
    </r>
    <r>
      <rPr>
        <u/>
        <sz val="11"/>
        <color rgb="FF000000"/>
        <rFont val="Calibri"/>
        <family val="2"/>
      </rPr>
      <t xml:space="preserve">a
</t>
    </r>
    <r>
      <rPr>
        <sz val="11"/>
        <color rgb="FF000000"/>
        <rFont val="Calibri"/>
        <family val="2"/>
      </rPr>
      <t xml:space="preserve">              cos∠B</t>
    </r>
  </si>
  <si>
    <t>Siden c
∠A</t>
  </si>
  <si>
    <t>a = c * sin∠A</t>
  </si>
  <si>
    <t>Siden c
∠B</t>
  </si>
  <si>
    <t>Siden a
∠B</t>
  </si>
  <si>
    <r>
      <rPr>
        <sz val="11"/>
        <color rgb="FF000000"/>
        <rFont val="Calibri"/>
        <family val="2"/>
      </rPr>
      <t xml:space="preserve">c =        </t>
    </r>
    <r>
      <rPr>
        <u/>
        <sz val="11"/>
        <color rgb="FF000000"/>
        <rFont val="Calibri"/>
        <family val="2"/>
      </rPr>
      <t xml:space="preserve">a
</t>
    </r>
    <r>
      <rPr>
        <sz val="11"/>
        <color rgb="FF000000"/>
        <rFont val="Calibri"/>
        <family val="2"/>
      </rPr>
      <t xml:space="preserve">            cos∠B</t>
    </r>
  </si>
  <si>
    <t>Siden b
∠A</t>
  </si>
  <si>
    <t>Siden a
∠A</t>
  </si>
  <si>
    <r>
      <rPr>
        <sz val="11"/>
        <color rgb="FF000000"/>
        <rFont val="Calibri"/>
        <family val="2"/>
      </rPr>
      <t xml:space="preserve">b =      </t>
    </r>
    <r>
      <rPr>
        <u/>
        <sz val="11"/>
        <color rgb="FF000000"/>
        <rFont val="Calibri"/>
        <family val="2"/>
      </rPr>
      <t xml:space="preserve">a
</t>
    </r>
    <r>
      <rPr>
        <sz val="11"/>
        <color rgb="FF000000"/>
        <rFont val="Calibri"/>
        <family val="2"/>
      </rPr>
      <t xml:space="preserve">           tan∠A</t>
    </r>
  </si>
  <si>
    <t>Siden b
∠B</t>
  </si>
  <si>
    <t>B =</t>
  </si>
  <si>
    <t>A =</t>
  </si>
  <si>
    <t>C =</t>
  </si>
  <si>
    <r>
      <t xml:space="preserve">c =        </t>
    </r>
    <r>
      <rPr>
        <u/>
        <sz val="11"/>
        <color rgb="FF000000"/>
        <rFont val="Calibri"/>
        <family val="2"/>
      </rPr>
      <t>b</t>
    </r>
    <r>
      <rPr>
        <u/>
        <sz val="11"/>
        <color rgb="FF000000"/>
        <rFont val="Calibri"/>
        <family val="2"/>
      </rPr>
      <t xml:space="preserve">
</t>
    </r>
    <r>
      <rPr>
        <sz val="11"/>
        <color rgb="FF000000"/>
        <rFont val="Calibri"/>
        <family val="2"/>
      </rPr>
      <t xml:space="preserve">             sin∠B</t>
    </r>
  </si>
  <si>
    <r>
      <t xml:space="preserve">c =         </t>
    </r>
    <r>
      <rPr>
        <u/>
        <sz val="11"/>
        <color rgb="FF000000"/>
        <rFont val="Calibri"/>
        <family val="2"/>
      </rPr>
      <t>b</t>
    </r>
    <r>
      <rPr>
        <u/>
        <sz val="11"/>
        <color rgb="FF000000"/>
        <rFont val="Calibri"/>
        <family val="2"/>
      </rPr>
      <t xml:space="preserve">
</t>
    </r>
    <r>
      <rPr>
        <sz val="11"/>
        <color rgb="FF000000"/>
        <rFont val="Calibri"/>
        <family val="2"/>
      </rPr>
      <t xml:space="preserve">            cos∠B</t>
    </r>
  </si>
  <si>
    <t>b = c * sin∠B</t>
  </si>
  <si>
    <t>∠A = 90° - ∠B</t>
  </si>
  <si>
    <t>∠B = 90° - ∠B</t>
  </si>
  <si>
    <r>
      <t>∠A = sin</t>
    </r>
    <r>
      <rPr>
        <vertAlign val="superscript"/>
        <sz val="11"/>
        <color rgb="FF000000"/>
        <rFont val="Calibri"/>
        <family val="2"/>
      </rPr>
      <t>-1</t>
    </r>
    <r>
      <rPr>
        <sz val="11"/>
        <color rgb="FF000000"/>
        <rFont val="Calibri"/>
        <family val="2"/>
      </rPr>
      <t xml:space="preserve"> * (a/c)</t>
    </r>
    <r>
      <rPr>
        <u/>
        <sz val="12"/>
        <color rgb="FF000000"/>
        <rFont val="Calibri"/>
        <family val="2"/>
      </rPr>
      <t xml:space="preserve">
</t>
    </r>
    <r>
      <rPr>
        <sz val="12"/>
        <color rgb="FF000000"/>
        <rFont val="Calibri"/>
        <family val="2"/>
      </rPr>
      <t xml:space="preserve">              </t>
    </r>
  </si>
  <si>
    <r>
      <t>∠A = cos</t>
    </r>
    <r>
      <rPr>
        <vertAlign val="superscript"/>
        <sz val="11"/>
        <color rgb="FF000000"/>
        <rFont val="Calibri"/>
        <family val="2"/>
      </rPr>
      <t>-1</t>
    </r>
    <r>
      <rPr>
        <sz val="11"/>
        <color rgb="FF000000"/>
        <rFont val="Calibri"/>
        <family val="2"/>
      </rPr>
      <t xml:space="preserve"> * (b/c)</t>
    </r>
    <r>
      <rPr>
        <u/>
        <sz val="12"/>
        <color rgb="FF000000"/>
        <rFont val="Calibri"/>
        <family val="2"/>
      </rPr>
      <t xml:space="preserve">
</t>
    </r>
    <r>
      <rPr>
        <sz val="12"/>
        <color rgb="FF000000"/>
        <rFont val="Calibri"/>
        <family val="2"/>
      </rPr>
      <t xml:space="preserve">             </t>
    </r>
  </si>
  <si>
    <r>
      <t>∠A = tan</t>
    </r>
    <r>
      <rPr>
        <vertAlign val="superscript"/>
        <sz val="11"/>
        <color rgb="FF000000"/>
        <rFont val="Calibri"/>
        <family val="2"/>
      </rPr>
      <t>-1</t>
    </r>
    <r>
      <rPr>
        <sz val="11"/>
        <color rgb="FF000000"/>
        <rFont val="Calibri"/>
        <family val="2"/>
      </rPr>
      <t xml:space="preserve"> * (a/b)</t>
    </r>
    <r>
      <rPr>
        <u/>
        <sz val="12"/>
        <color rgb="FF000000"/>
        <rFont val="Calibri"/>
        <family val="2"/>
      </rPr>
      <t xml:space="preserve">
</t>
    </r>
    <r>
      <rPr>
        <sz val="12"/>
        <color rgb="FF000000"/>
        <rFont val="Calibri"/>
        <family val="2"/>
      </rPr>
      <t xml:space="preserve">              </t>
    </r>
  </si>
  <si>
    <t>∠B  = cos-1 * (a/c)</t>
  </si>
  <si>
    <t>∠B = sin-1 * (b/c)</t>
  </si>
  <si>
    <t>∠B = tan-1 * (b/a)</t>
  </si>
  <si>
    <r>
      <t xml:space="preserve">c =         </t>
    </r>
    <r>
      <rPr>
        <u/>
        <sz val="11"/>
        <color rgb="FF000000"/>
        <rFont val="Calibri"/>
        <family val="2"/>
      </rPr>
      <t xml:space="preserve">a
</t>
    </r>
    <r>
      <rPr>
        <sz val="11"/>
        <color rgb="FF000000"/>
        <rFont val="Calibri"/>
        <family val="2"/>
      </rPr>
      <t xml:space="preserve">              cos∠B</t>
    </r>
  </si>
  <si>
    <t>Pythagoras</t>
  </si>
  <si>
    <t>Sider</t>
  </si>
  <si>
    <t>Resultat</t>
  </si>
  <si>
    <t>Til forsøg</t>
  </si>
  <si>
    <t>b = a * tan∠B</t>
  </si>
  <si>
    <t>a = b * tan∠A</t>
  </si>
  <si>
    <r>
      <t>∠B  = cos</t>
    </r>
    <r>
      <rPr>
        <vertAlign val="superscript"/>
        <sz val="11"/>
        <color rgb="FF444444"/>
        <rFont val="Calibri"/>
        <family val="2"/>
      </rPr>
      <t>-1</t>
    </r>
    <r>
      <rPr>
        <sz val="11"/>
        <color rgb="FF444444"/>
        <rFont val="Calibri"/>
        <family val="2"/>
        <charset val="1"/>
      </rPr>
      <t xml:space="preserve"> * (a/c)</t>
    </r>
  </si>
  <si>
    <r>
      <t>∠B = sin</t>
    </r>
    <r>
      <rPr>
        <vertAlign val="superscript"/>
        <sz val="11"/>
        <color rgb="FF444444"/>
        <rFont val="Calibri"/>
        <family val="2"/>
      </rPr>
      <t>-1</t>
    </r>
    <r>
      <rPr>
        <sz val="11"/>
        <color rgb="FF444444"/>
        <rFont val="Calibri"/>
        <family val="2"/>
        <charset val="1"/>
      </rPr>
      <t xml:space="preserve"> * (b/c)</t>
    </r>
  </si>
  <si>
    <r>
      <t>∠B = tan</t>
    </r>
    <r>
      <rPr>
        <vertAlign val="superscript"/>
        <sz val="11"/>
        <color rgb="FF444444"/>
        <rFont val="Calibri"/>
        <family val="2"/>
      </rPr>
      <t>-1</t>
    </r>
    <r>
      <rPr>
        <sz val="11"/>
        <color rgb="FF444444"/>
        <rFont val="Calibri"/>
        <family val="2"/>
        <charset val="1"/>
      </rPr>
      <t xml:space="preserve"> * (b/a)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</si>
</sst>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2"/>
      <color theme="1"/>
      <name val="Calibri"/>
      <family val="2"/>
      <scheme val="minor"/>
    </font>
    <font>
      <b/>
      <sz val="12"/>
      <color rgb="FF444444"/>
      <name val="Calibri"/>
      <family val="2"/>
      <charset val="1"/>
    </font>
    <font>
      <sz val="11"/>
      <color rgb="FF000000"/>
      <name val="Calibri"/>
      <family val="2"/>
    </font>
    <font>
      <sz val="11"/>
      <color rgb="FF444444"/>
      <name val="Calibri"/>
      <family val="2"/>
    </font>
    <font>
      <u/>
      <sz val="11"/>
      <color rgb="FF000000"/>
      <name val="Calibri"/>
      <family val="2"/>
    </font>
    <font>
      <u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b/>
      <sz val="11"/>
      <color rgb="FF444444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vertAlign val="superscript"/>
      <sz val="11"/>
      <color rgb="FF444444"/>
      <name val="Calibri"/>
      <family val="2"/>
    </font>
    <font>
      <b/>
      <sz val="16"/>
      <color rgb="FF000000"/>
      <name val="Calibri"/>
      <family val="2"/>
    </font>
    <font>
      <b/>
      <sz val="16"/>
      <color rgb="FF44444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 vertical="center"/>
    </xf>
    <xf numFmtId="0" fontId="10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center" wrapText="1"/>
    </xf>
    <xf numFmtId="0" fontId="0" fillId="4" borderId="1" xfId="0" applyFill="1" applyBorder="1"/>
    <xf numFmtId="0" fontId="5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2" xfId="0" applyFill="1" applyBorder="1"/>
    <xf numFmtId="0" fontId="0" fillId="4" borderId="2" xfId="0" applyFill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3" borderId="4" xfId="0" applyFill="1" applyBorder="1"/>
    <xf numFmtId="0" fontId="0" fillId="2" borderId="4" xfId="0" applyFill="1" applyBorder="1" applyAlignment="1">
      <alignment horizontal="right"/>
    </xf>
    <xf numFmtId="0" fontId="3" fillId="0" borderId="1" xfId="0" applyFont="1" applyBorder="1"/>
    <xf numFmtId="0" fontId="14" fillId="4" borderId="1" xfId="0" applyFont="1" applyFill="1" applyBorder="1" applyAlignment="1">
      <alignment horizontal="right"/>
    </xf>
    <xf numFmtId="0" fontId="13" fillId="4" borderId="1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3" fillId="5" borderId="1" xfId="0" applyFont="1" applyFill="1" applyBorder="1" applyAlignment="1">
      <alignment horizontal="right" vertical="center"/>
    </xf>
    <xf numFmtId="165" fontId="15" fillId="3" borderId="4" xfId="0" quotePrefix="1" applyNumberFormat="1" applyFont="1" applyFill="1" applyBorder="1"/>
    <xf numFmtId="0" fontId="16" fillId="2" borderId="4" xfId="0" applyFont="1" applyFill="1" applyBorder="1" applyAlignment="1">
      <alignment horizontal="right"/>
    </xf>
    <xf numFmtId="165" fontId="15" fillId="3" borderId="1" xfId="0" quotePrefix="1" applyNumberFormat="1" applyFont="1" applyFill="1" applyBorder="1"/>
    <xf numFmtId="0" fontId="16" fillId="2" borderId="1" xfId="0" applyFont="1" applyFill="1" applyBorder="1" applyAlignment="1">
      <alignment horizontal="right"/>
    </xf>
    <xf numFmtId="1" fontId="14" fillId="5" borderId="1" xfId="0" applyNumberFormat="1" applyFont="1" applyFill="1" applyBorder="1" applyAlignment="1">
      <alignment horizontal="right"/>
    </xf>
    <xf numFmtId="1" fontId="10" fillId="5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6" borderId="1" xfId="0" applyFill="1" applyBorder="1"/>
    <xf numFmtId="2" fontId="1" fillId="0" borderId="1" xfId="0" applyNumberFormat="1" applyFont="1" applyBorder="1" applyAlignment="1">
      <alignment horizontal="right"/>
    </xf>
    <xf numFmtId="2" fontId="18" fillId="0" borderId="1" xfId="0" applyNumberFormat="1" applyFont="1" applyBorder="1" applyAlignment="1">
      <alignment horizontal="right" vertical="center" wrapText="1"/>
    </xf>
    <xf numFmtId="2" fontId="19" fillId="0" borderId="1" xfId="0" applyNumberFormat="1" applyFont="1" applyBorder="1" applyAlignment="1">
      <alignment horizontal="right" vertical="center"/>
    </xf>
    <xf numFmtId="2" fontId="18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tmp"/><Relationship Id="rId2" Type="http://schemas.openxmlformats.org/officeDocument/2006/relationships/image" Target="../media/image5.tmp"/><Relationship Id="rId1" Type="http://schemas.openxmlformats.org/officeDocument/2006/relationships/image" Target="../media/image4.tmp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28</xdr:row>
      <xdr:rowOff>19050</xdr:rowOff>
    </xdr:from>
    <xdr:to>
      <xdr:col>5</xdr:col>
      <xdr:colOff>438150</xdr:colOff>
      <xdr:row>40</xdr:row>
      <xdr:rowOff>0</xdr:rowOff>
    </xdr:to>
    <xdr:pic>
      <xdr:nvPicPr>
        <xdr:cNvPr id="4" name="Billede 3" descr="Pythagoras' sætning">
          <a:extLst>
            <a:ext uri="{FF2B5EF4-FFF2-40B4-BE49-F238E27FC236}">
              <a16:creationId xmlns:a16="http://schemas.microsoft.com/office/drawing/2014/main" id="{1173698C-2795-EF3C-A4A6-1F851895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514975"/>
          <a:ext cx="3238500" cy="2266950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438150</xdr:colOff>
      <xdr:row>28</xdr:row>
      <xdr:rowOff>19050</xdr:rowOff>
    </xdr:from>
    <xdr:to>
      <xdr:col>13</xdr:col>
      <xdr:colOff>9525</xdr:colOff>
      <xdr:row>40</xdr:row>
      <xdr:rowOff>0</xdr:rowOff>
    </xdr:to>
    <xdr:pic>
      <xdr:nvPicPr>
        <xdr:cNvPr id="5" name="Billede 4" descr="Retvinklede trekanter (Matematik C, Trigonometri) – Webmatematik">
          <a:extLst>
            <a:ext uri="{FF2B5EF4-FFF2-40B4-BE49-F238E27FC236}">
              <a16:creationId xmlns:a16="http://schemas.microsoft.com/office/drawing/2014/main" id="{DF669E6E-915F-43F2-1CEC-CA726E9A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5514975"/>
          <a:ext cx="4448175" cy="2266950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9</xdr:row>
      <xdr:rowOff>0</xdr:rowOff>
    </xdr:from>
    <xdr:to>
      <xdr:col>10</xdr:col>
      <xdr:colOff>390525</xdr:colOff>
      <xdr:row>23</xdr:row>
      <xdr:rowOff>180975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2D58321D-E2F5-5886-74D0-8DD9AEC5E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00250" y="1714500"/>
          <a:ext cx="4867275" cy="2847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16</xdr:row>
      <xdr:rowOff>19050</xdr:rowOff>
    </xdr:from>
    <xdr:to>
      <xdr:col>10</xdr:col>
      <xdr:colOff>1047750</xdr:colOff>
      <xdr:row>31</xdr:row>
      <xdr:rowOff>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6B0D3A10-D7CA-58ED-4F24-23BA985A1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0" y="5324475"/>
          <a:ext cx="4629150" cy="284797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628650</xdr:colOff>
      <xdr:row>16</xdr:row>
      <xdr:rowOff>19050</xdr:rowOff>
    </xdr:from>
    <xdr:to>
      <xdr:col>4</xdr:col>
      <xdr:colOff>238125</xdr:colOff>
      <xdr:row>31</xdr:row>
      <xdr:rowOff>9525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B65BCE0C-3538-A798-161B-361B01E7D384}"/>
            </a:ext>
            <a:ext uri="{147F2762-F138-4A5C-976F-8EAC2B608ADB}">
              <a16:predDERef xmlns:a16="http://schemas.microsoft.com/office/drawing/2014/main" pred="{6B0D3A10-D7CA-58ED-4F24-23BA985A1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" y="5133975"/>
          <a:ext cx="2809875" cy="28575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13</xdr:col>
      <xdr:colOff>19051</xdr:colOff>
      <xdr:row>4</xdr:row>
      <xdr:rowOff>200024</xdr:rowOff>
    </xdr:from>
    <xdr:to>
      <xdr:col>16</xdr:col>
      <xdr:colOff>981074</xdr:colOff>
      <xdr:row>13</xdr:row>
      <xdr:rowOff>266700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7B11D062-F9CA-47D2-E10F-EDBFF09EAE03}"/>
            </a:ext>
            <a:ext uri="{147F2762-F138-4A5C-976F-8EAC2B608ADB}">
              <a16:predDERef xmlns:a16="http://schemas.microsoft.com/office/drawing/2014/main" pred="{B65BCE0C-3538-A798-161B-361B01E7D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63226" y="1123949"/>
          <a:ext cx="4962523" cy="358140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17</xdr:col>
      <xdr:colOff>9525</xdr:colOff>
      <xdr:row>38</xdr:row>
      <xdr:rowOff>9525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D7171B60-A506-FC27-59CA-1676918FB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20375" y="6562725"/>
          <a:ext cx="4572000" cy="2886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56698-A942-451C-AEE0-6E58132CFFD5}">
  <sheetPr>
    <tabColor rgb="FF0070C0"/>
  </sheetPr>
  <dimension ref="A1:M25"/>
  <sheetViews>
    <sheetView workbookViewId="0">
      <selection activeCell="M17" sqref="M17"/>
    </sheetView>
  </sheetViews>
  <sheetFormatPr defaultRowHeight="15" x14ac:dyDescent="0.25"/>
  <cols>
    <col min="1" max="1" width="3.140625" bestFit="1" customWidth="1"/>
    <col min="2" max="2" width="11.28515625" bestFit="1" customWidth="1"/>
    <col min="3" max="3" width="9.28515625" bestFit="1" customWidth="1"/>
    <col min="5" max="5" width="12.5703125" bestFit="1" customWidth="1"/>
  </cols>
  <sheetData>
    <row r="1" spans="1:9" ht="21" x14ac:dyDescent="0.25">
      <c r="A1" s="58" t="s">
        <v>0</v>
      </c>
      <c r="B1" s="58"/>
      <c r="C1" s="58"/>
      <c r="D1" s="58"/>
      <c r="E1" s="58"/>
    </row>
    <row r="2" spans="1:9" ht="21" x14ac:dyDescent="0.25">
      <c r="A2" s="58" t="s">
        <v>49</v>
      </c>
      <c r="B2" s="58"/>
      <c r="C2" s="58"/>
      <c r="D2" s="58"/>
      <c r="E2" s="58"/>
    </row>
    <row r="3" spans="1:9" ht="15.75" x14ac:dyDescent="0.25">
      <c r="A3" s="17" t="s">
        <v>8</v>
      </c>
      <c r="B3" s="34" t="s">
        <v>50</v>
      </c>
      <c r="C3" s="34" t="s">
        <v>10</v>
      </c>
      <c r="D3" s="34" t="s">
        <v>51</v>
      </c>
      <c r="E3" s="34" t="s">
        <v>52</v>
      </c>
    </row>
    <row r="4" spans="1:9" x14ac:dyDescent="0.25">
      <c r="A4" s="40">
        <v>1</v>
      </c>
      <c r="B4" s="12" t="s">
        <v>18</v>
      </c>
      <c r="C4" s="38" t="s">
        <v>15</v>
      </c>
      <c r="D4" s="35">
        <f>SQRT(I8^2-I25^2)</f>
        <v>3</v>
      </c>
      <c r="E4" s="46">
        <f>SQRT(7^2-5^2)</f>
        <v>4.8989794855663558</v>
      </c>
    </row>
    <row r="5" spans="1:9" x14ac:dyDescent="0.25">
      <c r="A5" s="40">
        <v>2</v>
      </c>
      <c r="B5" s="12" t="s">
        <v>11</v>
      </c>
      <c r="C5" s="39" t="s">
        <v>12</v>
      </c>
      <c r="D5" s="36">
        <f>SQRT(I8^2-M17^2)</f>
        <v>4</v>
      </c>
      <c r="E5" s="41">
        <f>SQRT(13^2-5^2)</f>
        <v>12</v>
      </c>
    </row>
    <row r="6" spans="1:9" x14ac:dyDescent="0.25">
      <c r="A6" s="40">
        <v>3</v>
      </c>
      <c r="B6" s="12" t="s">
        <v>21</v>
      </c>
      <c r="C6" s="40" t="s">
        <v>22</v>
      </c>
      <c r="D6" s="37">
        <f>SQRT(M17^2+I25^2)</f>
        <v>5</v>
      </c>
      <c r="E6" s="47">
        <f>SQRT(2^2+7^2)</f>
        <v>7.2801098892805181</v>
      </c>
    </row>
    <row r="8" spans="1:9" x14ac:dyDescent="0.25">
      <c r="A8" s="17">
        <v>4</v>
      </c>
      <c r="H8" s="4" t="s">
        <v>23</v>
      </c>
      <c r="I8" s="6">
        <v>5</v>
      </c>
    </row>
    <row r="9" spans="1:9" x14ac:dyDescent="0.25">
      <c r="A9" s="8"/>
    </row>
    <row r="10" spans="1:9" x14ac:dyDescent="0.25">
      <c r="A10" s="8"/>
    </row>
    <row r="11" spans="1:9" x14ac:dyDescent="0.25">
      <c r="A11" s="8"/>
    </row>
    <row r="12" spans="1:9" x14ac:dyDescent="0.25">
      <c r="A12" s="8"/>
    </row>
    <row r="13" spans="1:9" x14ac:dyDescent="0.25">
      <c r="A13" s="8"/>
    </row>
    <row r="14" spans="1:9" x14ac:dyDescent="0.25">
      <c r="A14" s="8"/>
    </row>
    <row r="15" spans="1:9" x14ac:dyDescent="0.25">
      <c r="A15" s="8"/>
    </row>
    <row r="16" spans="1:9" x14ac:dyDescent="0.25">
      <c r="A16" s="8"/>
    </row>
    <row r="17" spans="1:13" x14ac:dyDescent="0.25">
      <c r="A17" s="17">
        <v>5</v>
      </c>
      <c r="L17" s="4" t="s">
        <v>14</v>
      </c>
      <c r="M17" s="6">
        <v>3</v>
      </c>
    </row>
    <row r="18" spans="1:13" x14ac:dyDescent="0.25">
      <c r="A18" s="8"/>
    </row>
    <row r="19" spans="1:13" x14ac:dyDescent="0.25">
      <c r="A19" s="8"/>
    </row>
    <row r="20" spans="1:13" x14ac:dyDescent="0.25">
      <c r="A20" s="8"/>
    </row>
    <row r="21" spans="1:13" x14ac:dyDescent="0.25">
      <c r="A21" s="8"/>
    </row>
    <row r="22" spans="1:13" x14ac:dyDescent="0.25">
      <c r="A22" s="8"/>
    </row>
    <row r="23" spans="1:13" x14ac:dyDescent="0.25">
      <c r="A23" s="8"/>
    </row>
    <row r="24" spans="1:13" x14ac:dyDescent="0.25">
      <c r="A24" s="8"/>
    </row>
    <row r="25" spans="1:13" x14ac:dyDescent="0.25">
      <c r="A25" s="17">
        <v>6</v>
      </c>
      <c r="H25" s="4" t="s">
        <v>19</v>
      </c>
      <c r="I25" s="6">
        <v>4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Q35"/>
  <sheetViews>
    <sheetView tabSelected="1" workbookViewId="0">
      <selection activeCell="N16" sqref="N16"/>
    </sheetView>
  </sheetViews>
  <sheetFormatPr defaultRowHeight="15" x14ac:dyDescent="0.25"/>
  <cols>
    <col min="1" max="1" width="4.140625" customWidth="1"/>
    <col min="2" max="2" width="16.5703125" customWidth="1"/>
    <col min="3" max="3" width="12.85546875" customWidth="1"/>
    <col min="4" max="4" width="18.5703125" customWidth="1"/>
    <col min="5" max="5" width="17.28515625" customWidth="1"/>
    <col min="6" max="6" width="6.28515625" bestFit="1" customWidth="1"/>
    <col min="7" max="7" width="13.7109375" customWidth="1"/>
    <col min="8" max="8" width="6.7109375" bestFit="1" customWidth="1"/>
    <col min="9" max="9" width="18.85546875" customWidth="1"/>
    <col min="10" max="10" width="8.28515625" bestFit="1" customWidth="1"/>
    <col min="11" max="11" width="16.5703125" bestFit="1" customWidth="1"/>
    <col min="12" max="12" width="8.28515625" bestFit="1" customWidth="1"/>
    <col min="13" max="13" width="10" bestFit="1" customWidth="1"/>
    <col min="14" max="14" width="6.28515625" bestFit="1" customWidth="1"/>
    <col min="15" max="16" width="26.85546875" bestFit="1" customWidth="1"/>
    <col min="17" max="17" width="14.7109375" bestFit="1" customWidth="1"/>
  </cols>
  <sheetData>
    <row r="1" spans="1:17" ht="21" x14ac:dyDescent="0.35">
      <c r="A1" s="60" t="s">
        <v>0</v>
      </c>
      <c r="B1" s="60"/>
      <c r="C1" s="60"/>
      <c r="D1" s="60"/>
      <c r="E1" s="60"/>
      <c r="F1" s="1"/>
      <c r="G1" s="1"/>
      <c r="H1" s="1"/>
    </row>
    <row r="2" spans="1:17" ht="21" x14ac:dyDescent="0.35">
      <c r="A2" s="60" t="s">
        <v>1</v>
      </c>
      <c r="B2" s="60"/>
      <c r="C2" s="60"/>
      <c r="D2" s="60"/>
      <c r="E2" s="60"/>
      <c r="F2" s="1"/>
      <c r="G2" s="1"/>
      <c r="H2" s="1"/>
    </row>
    <row r="3" spans="1:17" x14ac:dyDescent="0.25">
      <c r="A3" s="6"/>
      <c r="B3" s="32" t="s">
        <v>2</v>
      </c>
      <c r="C3" s="33" t="s">
        <v>3</v>
      </c>
      <c r="D3" s="42">
        <f>(F32*PI())/180</f>
        <v>0.64350110879328437</v>
      </c>
      <c r="E3" s="43" t="s">
        <v>3</v>
      </c>
      <c r="F3" s="44">
        <f>(F32*-PI())/180</f>
        <v>-0.64350110879328437</v>
      </c>
      <c r="G3" s="45" t="s">
        <v>4</v>
      </c>
      <c r="H3" s="44">
        <f>(N16*PI())/180</f>
        <v>0.9272952180016123</v>
      </c>
      <c r="I3" s="45" t="s">
        <v>4</v>
      </c>
      <c r="J3" s="44">
        <f>(N16*-PI())/180</f>
        <v>-0.9272952180016123</v>
      </c>
      <c r="K3" s="45" t="s">
        <v>5</v>
      </c>
      <c r="L3" s="44">
        <f>(N32*PI())/180</f>
        <v>1.5707963267948966</v>
      </c>
      <c r="M3" s="45" t="s">
        <v>5</v>
      </c>
      <c r="N3" s="44">
        <f>(N32*-PI())/180</f>
        <v>-1.5707963267948966</v>
      </c>
    </row>
    <row r="4" spans="1:17" ht="15.75" x14ac:dyDescent="0.25">
      <c r="A4" s="6"/>
      <c r="B4" s="31" t="s">
        <v>6</v>
      </c>
      <c r="C4" s="59" t="s">
        <v>7</v>
      </c>
      <c r="D4" s="59"/>
      <c r="E4" s="59"/>
      <c r="F4" s="2"/>
      <c r="G4" s="2"/>
      <c r="H4" s="2"/>
    </row>
    <row r="5" spans="1:17" ht="15.75" x14ac:dyDescent="0.25">
      <c r="A5" s="30" t="s">
        <v>8</v>
      </c>
      <c r="B5" s="31" t="s">
        <v>9</v>
      </c>
      <c r="C5" s="59" t="s">
        <v>10</v>
      </c>
      <c r="D5" s="59"/>
      <c r="E5" s="59"/>
    </row>
    <row r="6" spans="1:17" ht="34.5" x14ac:dyDescent="0.35">
      <c r="A6" s="17">
        <v>1</v>
      </c>
      <c r="B6" s="28" t="s">
        <v>11</v>
      </c>
      <c r="C6" s="13" t="s">
        <v>12</v>
      </c>
      <c r="D6" s="14" t="s">
        <v>42</v>
      </c>
      <c r="E6" s="15" t="s">
        <v>45</v>
      </c>
      <c r="G6" s="23" t="s">
        <v>12</v>
      </c>
      <c r="H6" s="52">
        <f>SQRT(J16^2-N24^2)</f>
        <v>4</v>
      </c>
      <c r="I6" s="14" t="s">
        <v>42</v>
      </c>
      <c r="J6" s="51">
        <f>DEGREES(ASIN(N24/J16))</f>
        <v>36.86989764584402</v>
      </c>
      <c r="K6" s="27" t="s">
        <v>55</v>
      </c>
      <c r="L6" s="54">
        <f>DEGREES(ACOS(N24/J16))</f>
        <v>53.13010235415598</v>
      </c>
      <c r="M6" s="10"/>
      <c r="N6" s="9"/>
      <c r="O6" s="11"/>
      <c r="P6" s="3"/>
      <c r="Q6" s="3"/>
    </row>
    <row r="7" spans="1:17" ht="34.5" x14ac:dyDescent="0.35">
      <c r="A7" s="17">
        <v>2</v>
      </c>
      <c r="B7" s="28" t="s">
        <v>18</v>
      </c>
      <c r="C7" s="16" t="s">
        <v>15</v>
      </c>
      <c r="D7" s="14" t="s">
        <v>43</v>
      </c>
      <c r="E7" s="15" t="s">
        <v>46</v>
      </c>
      <c r="G7" s="24" t="s">
        <v>15</v>
      </c>
      <c r="H7" s="53">
        <f>SQRT(J16^2-J32^2)</f>
        <v>3</v>
      </c>
      <c r="I7" s="14" t="s">
        <v>43</v>
      </c>
      <c r="J7" s="51">
        <f>DEGREES(ACOS(J32/J16))</f>
        <v>36.869897645844013</v>
      </c>
      <c r="K7" s="27" t="s">
        <v>56</v>
      </c>
      <c r="L7" s="55">
        <f>DEGREES(ASIN(J32/J16))</f>
        <v>53.130102354155987</v>
      </c>
      <c r="N7" s="9"/>
    </row>
    <row r="8" spans="1:17" ht="34.5" x14ac:dyDescent="0.35">
      <c r="A8" s="17">
        <v>3</v>
      </c>
      <c r="B8" s="28" t="s">
        <v>21</v>
      </c>
      <c r="C8" s="17" t="s">
        <v>22</v>
      </c>
      <c r="D8" s="14" t="s">
        <v>44</v>
      </c>
      <c r="E8" s="15" t="s">
        <v>47</v>
      </c>
      <c r="G8" s="25" t="s">
        <v>22</v>
      </c>
      <c r="H8" s="50">
        <f>SQRT(N24^2+J32^2)</f>
        <v>5</v>
      </c>
      <c r="I8" s="14" t="s">
        <v>44</v>
      </c>
      <c r="J8" s="51">
        <f>DEGREES(ATAN(N24/J32))</f>
        <v>36.86989764584402</v>
      </c>
      <c r="K8" s="27" t="s">
        <v>57</v>
      </c>
      <c r="L8" s="56">
        <f>DEGREES(ATAN(J32/N24))</f>
        <v>53.13010235415598</v>
      </c>
      <c r="N8" s="3"/>
    </row>
    <row r="9" spans="1:17" ht="31.5" x14ac:dyDescent="0.35">
      <c r="A9" s="17">
        <v>4</v>
      </c>
      <c r="B9" s="29" t="s">
        <v>25</v>
      </c>
      <c r="C9" s="17" t="s">
        <v>26</v>
      </c>
      <c r="D9" s="18" t="s">
        <v>20</v>
      </c>
      <c r="E9" s="15" t="s">
        <v>13</v>
      </c>
      <c r="G9" s="25" t="s">
        <v>26</v>
      </c>
      <c r="H9" s="50">
        <f>J16*SIN(D3)</f>
        <v>3</v>
      </c>
      <c r="I9" s="18" t="s">
        <v>20</v>
      </c>
      <c r="J9" s="50">
        <f>J16*COS(D3)</f>
        <v>4</v>
      </c>
      <c r="K9" s="27" t="s">
        <v>13</v>
      </c>
      <c r="L9" s="57">
        <f>90-F32</f>
        <v>53.13010235415598</v>
      </c>
    </row>
    <row r="10" spans="1:17" ht="31.5" x14ac:dyDescent="0.35">
      <c r="A10" s="17">
        <v>5</v>
      </c>
      <c r="B10" s="29" t="s">
        <v>27</v>
      </c>
      <c r="C10" s="17" t="s">
        <v>16</v>
      </c>
      <c r="D10" s="18" t="s">
        <v>39</v>
      </c>
      <c r="E10" s="15" t="s">
        <v>40</v>
      </c>
      <c r="G10" s="25" t="s">
        <v>16</v>
      </c>
      <c r="H10" s="50">
        <f>J16*COS(H3)</f>
        <v>3</v>
      </c>
      <c r="I10" s="18" t="s">
        <v>39</v>
      </c>
      <c r="J10" s="50">
        <f>J16*SIN(H3)</f>
        <v>4</v>
      </c>
      <c r="K10" s="27" t="s">
        <v>40</v>
      </c>
      <c r="L10" s="57">
        <f>90-N16</f>
        <v>36.86989764584402</v>
      </c>
    </row>
    <row r="11" spans="1:17" ht="31.5" x14ac:dyDescent="0.35">
      <c r="A11" s="17">
        <v>6</v>
      </c>
      <c r="B11" s="29" t="s">
        <v>28</v>
      </c>
      <c r="C11" s="19" t="s">
        <v>29</v>
      </c>
      <c r="D11" s="18" t="s">
        <v>53</v>
      </c>
      <c r="E11" s="15" t="s">
        <v>41</v>
      </c>
      <c r="G11" s="26" t="s">
        <v>29</v>
      </c>
      <c r="H11" s="50">
        <f>N24/(COS(H3))</f>
        <v>5</v>
      </c>
      <c r="I11" s="18" t="s">
        <v>53</v>
      </c>
      <c r="J11" s="50">
        <f>N24*TAN(H3)</f>
        <v>4</v>
      </c>
      <c r="K11" s="27" t="s">
        <v>41</v>
      </c>
      <c r="L11" s="57">
        <f>90-N16</f>
        <v>36.86989764584402</v>
      </c>
    </row>
    <row r="12" spans="1:17" ht="31.5" x14ac:dyDescent="0.35">
      <c r="A12" s="17">
        <v>7</v>
      </c>
      <c r="B12" s="29" t="s">
        <v>30</v>
      </c>
      <c r="C12" s="20" t="s">
        <v>38</v>
      </c>
      <c r="D12" s="18" t="s">
        <v>54</v>
      </c>
      <c r="E12" s="17" t="s">
        <v>13</v>
      </c>
      <c r="G12" s="14" t="s">
        <v>38</v>
      </c>
      <c r="H12" s="50">
        <f>J32/(COS(D3))</f>
        <v>5</v>
      </c>
      <c r="I12" s="18" t="s">
        <v>54</v>
      </c>
      <c r="J12" s="50">
        <f>J32*TAN(D3)</f>
        <v>3</v>
      </c>
      <c r="K12" s="25" t="s">
        <v>13</v>
      </c>
      <c r="L12" s="57">
        <f>90-F32</f>
        <v>53.13010235415598</v>
      </c>
    </row>
    <row r="13" spans="1:17" ht="31.5" x14ac:dyDescent="0.35">
      <c r="A13" s="17">
        <v>8</v>
      </c>
      <c r="B13" s="29" t="s">
        <v>31</v>
      </c>
      <c r="C13" s="21" t="s">
        <v>24</v>
      </c>
      <c r="D13" s="22" t="s">
        <v>32</v>
      </c>
      <c r="E13" s="17" t="s">
        <v>13</v>
      </c>
      <c r="G13" s="22" t="s">
        <v>48</v>
      </c>
      <c r="H13" s="50">
        <f>N24/(COS(H3))</f>
        <v>5</v>
      </c>
      <c r="I13" s="22" t="s">
        <v>32</v>
      </c>
      <c r="J13" s="50">
        <f>N24/(TAN(D3))</f>
        <v>4</v>
      </c>
      <c r="K13" s="25" t="s">
        <v>13</v>
      </c>
      <c r="L13" s="57">
        <f>90-F32</f>
        <v>53.13010235415598</v>
      </c>
    </row>
    <row r="14" spans="1:17" ht="31.5" x14ac:dyDescent="0.35">
      <c r="A14" s="17">
        <v>9</v>
      </c>
      <c r="B14" s="29" t="s">
        <v>33</v>
      </c>
      <c r="C14" s="20" t="s">
        <v>37</v>
      </c>
      <c r="D14" s="22" t="s">
        <v>17</v>
      </c>
      <c r="E14" s="17" t="s">
        <v>40</v>
      </c>
      <c r="G14" s="14" t="s">
        <v>37</v>
      </c>
      <c r="H14" s="50">
        <f>J32/(SIN(H3))</f>
        <v>5</v>
      </c>
      <c r="I14" s="22" t="s">
        <v>17</v>
      </c>
      <c r="J14" s="50">
        <f>J32/(TAN(H3))</f>
        <v>2.9999999999999996</v>
      </c>
      <c r="K14" s="25" t="s">
        <v>40</v>
      </c>
      <c r="L14" s="57">
        <f>90-N16</f>
        <v>36.86989764584402</v>
      </c>
    </row>
    <row r="16" spans="1:17" ht="15.75" x14ac:dyDescent="0.25">
      <c r="A16" s="17">
        <v>10</v>
      </c>
      <c r="I16" s="5" t="s">
        <v>23</v>
      </c>
      <c r="J16" s="7">
        <v>5</v>
      </c>
      <c r="M16" s="5" t="s">
        <v>34</v>
      </c>
      <c r="N16" s="7">
        <f>P19</f>
        <v>53.13010235415598</v>
      </c>
    </row>
    <row r="17" spans="1:17" x14ac:dyDescent="0.25">
      <c r="A17" s="8"/>
      <c r="O17" s="49">
        <f>DEGREES(ASIN(N24/J16))</f>
        <v>36.86989764584402</v>
      </c>
      <c r="P17" s="49">
        <f>DEGREES(ASIN(J32/J16))</f>
        <v>53.130102354155987</v>
      </c>
      <c r="Q17" s="49">
        <f>SUM(O17:P17)</f>
        <v>90</v>
      </c>
    </row>
    <row r="18" spans="1:17" x14ac:dyDescent="0.25">
      <c r="A18" s="8"/>
      <c r="O18" s="49">
        <f>DEGREES(ACOS(J32/J16))</f>
        <v>36.869897645844013</v>
      </c>
      <c r="P18" s="49">
        <f>DEGREES(ACOS(N24/J16))</f>
        <v>53.13010235415598</v>
      </c>
      <c r="Q18" s="49">
        <f t="shared" ref="Q18:Q19" si="0">SUM(O18:P18)</f>
        <v>90</v>
      </c>
    </row>
    <row r="19" spans="1:17" x14ac:dyDescent="0.25">
      <c r="A19" s="8"/>
      <c r="O19" s="49">
        <f>DEGREES(ATAN(N24/J32))</f>
        <v>36.86989764584402</v>
      </c>
      <c r="P19" s="49">
        <f>DEGREES(ATAN(J32/N24))</f>
        <v>53.13010235415598</v>
      </c>
      <c r="Q19" s="49">
        <f t="shared" si="0"/>
        <v>90</v>
      </c>
    </row>
    <row r="20" spans="1:17" x14ac:dyDescent="0.25">
      <c r="A20" s="8"/>
      <c r="O20" s="48"/>
      <c r="P20" s="48"/>
      <c r="Q20" s="48"/>
    </row>
    <row r="21" spans="1:17" x14ac:dyDescent="0.25">
      <c r="A21" s="8"/>
      <c r="O21" s="12" t="str">
        <f ca="1">_xlfn.FORMULATEXT(O17)</f>
        <v>=GRADER(ARCSIN(N24/J16))</v>
      </c>
      <c r="P21" s="12" t="str">
        <f t="shared" ref="P21:Q21" ca="1" si="1">_xlfn.FORMULATEXT(P17)</f>
        <v>=GRADER(ARCSIN(J32/J16))</v>
      </c>
      <c r="Q21" s="12" t="str">
        <f t="shared" ca="1" si="1"/>
        <v>=SUM(O17:P17)</v>
      </c>
    </row>
    <row r="22" spans="1:17" x14ac:dyDescent="0.25">
      <c r="A22" s="8"/>
      <c r="O22" s="12" t="str">
        <f t="shared" ref="O22:Q23" ca="1" si="2">_xlfn.FORMULATEXT(O18)</f>
        <v>=GRADER(ARCCOS(J32/J16))</v>
      </c>
      <c r="P22" s="12" t="str">
        <f ca="1">_xlfn.FORMULATEXT(P18)</f>
        <v>=GRADER(ARCCOS(N24/J16))</v>
      </c>
      <c r="Q22" s="12" t="str">
        <f t="shared" ca="1" si="2"/>
        <v>=SUM(O18:P18)</v>
      </c>
    </row>
    <row r="23" spans="1:17" x14ac:dyDescent="0.25">
      <c r="A23" s="8"/>
      <c r="O23" s="12" t="str">
        <f t="shared" ca="1" si="2"/>
        <v>=GRADER(ARCTAN(N24/J32))</v>
      </c>
      <c r="P23" s="12" t="str">
        <f t="shared" ca="1" si="2"/>
        <v>=GRADER(ARCTAN(J32/N24))</v>
      </c>
      <c r="Q23" s="12" t="str">
        <f t="shared" ca="1" si="2"/>
        <v>=SUM(O19:P19)</v>
      </c>
    </row>
    <row r="24" spans="1:17" ht="15.75" x14ac:dyDescent="0.25">
      <c r="A24" s="17">
        <v>11</v>
      </c>
      <c r="M24" s="5" t="s">
        <v>14</v>
      </c>
      <c r="N24" s="7">
        <v>3</v>
      </c>
    </row>
    <row r="25" spans="1:17" x14ac:dyDescent="0.25">
      <c r="A25" s="8"/>
    </row>
    <row r="26" spans="1:17" x14ac:dyDescent="0.25">
      <c r="A26" s="8"/>
    </row>
    <row r="27" spans="1:17" x14ac:dyDescent="0.25">
      <c r="A27" s="8"/>
    </row>
    <row r="28" spans="1:17" x14ac:dyDescent="0.25">
      <c r="A28" s="8"/>
    </row>
    <row r="29" spans="1:17" x14ac:dyDescent="0.25">
      <c r="A29" s="8"/>
    </row>
    <row r="30" spans="1:17" x14ac:dyDescent="0.25">
      <c r="A30" s="8"/>
    </row>
    <row r="31" spans="1:17" x14ac:dyDescent="0.25">
      <c r="A31" s="8"/>
    </row>
    <row r="32" spans="1:17" ht="15.75" x14ac:dyDescent="0.25">
      <c r="A32" s="17">
        <v>12</v>
      </c>
      <c r="E32" s="5" t="s">
        <v>35</v>
      </c>
      <c r="F32" s="7">
        <f>O19</f>
        <v>36.86989764584402</v>
      </c>
      <c r="I32" s="5" t="s">
        <v>19</v>
      </c>
      <c r="J32" s="7">
        <v>4</v>
      </c>
      <c r="M32" s="5" t="s">
        <v>36</v>
      </c>
      <c r="N32" s="7">
        <f>Q17</f>
        <v>90</v>
      </c>
    </row>
    <row r="35" spans="7:7" x14ac:dyDescent="0.25">
      <c r="G35" s="6"/>
    </row>
  </sheetData>
  <mergeCells count="4">
    <mergeCell ref="C5:E5"/>
    <mergeCell ref="A1:E1"/>
    <mergeCell ref="A2:E2"/>
    <mergeCell ref="C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Pythagoras.</vt:lpstr>
      <vt:lpstr>Cos, sin og tan.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Pedersen</dc:creator>
  <cp:keywords/>
  <dc:description/>
  <cp:lastModifiedBy>Michael Pedersen</cp:lastModifiedBy>
  <cp:revision/>
  <dcterms:created xsi:type="dcterms:W3CDTF">2015-06-05T18:19:34Z</dcterms:created>
  <dcterms:modified xsi:type="dcterms:W3CDTF">2023-02-01T16:52:31Z</dcterms:modified>
  <cp:category/>
  <cp:contentStatus/>
</cp:coreProperties>
</file>