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ektprotein.sharepoint.com/sites/Produktion/Daglig/Excel Forum/"/>
    </mc:Choice>
  </mc:AlternateContent>
  <xr:revisionPtr revIDLastSave="27" documentId="8_{A1F90EFA-4428-4F99-AF14-BC068DAA18C1}" xr6:coauthVersionLast="47" xr6:coauthVersionMax="47" xr10:uidLastSave="{2083E061-1111-47C5-94D5-DB6807C38FC8}"/>
  <bookViews>
    <workbookView xWindow="-120" yWindow="-120" windowWidth="29040" windowHeight="15840" xr2:uid="{758D1E39-B486-4157-805F-2B29A0C787C9}"/>
  </bookViews>
  <sheets>
    <sheet name="Koversigt v1" sheetId="1" r:id="rId1"/>
    <sheet name="Koversigt" sheetId="2" r:id="rId2"/>
  </sheets>
  <definedNames>
    <definedName name="Pause">'Koversigt v1'!$R$1</definedName>
    <definedName name="Tom">'Koversigt v1'!$Q$1</definedName>
    <definedName name="_xlnm.Print_Area" localSheetId="0">'Koversigt v1'!$A:$O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 a="1"/>
  <c r="F32" i="1" s="1"/>
  <c r="I32" i="1" a="1"/>
  <c r="I32" i="1" s="1"/>
  <c r="D32" i="1" a="1"/>
  <c r="D32" i="1" s="1"/>
  <c r="K29" i="1" a="1"/>
  <c r="K29" i="1" s="1"/>
  <c r="R12" i="1"/>
  <c r="R5" i="1"/>
  <c r="L32" i="1" s="1" a="1"/>
  <c r="L32" i="1" s="1"/>
  <c r="J12" i="1"/>
  <c r="J5" i="1"/>
  <c r="B2" i="2"/>
  <c r="E2" i="2"/>
  <c r="H2" i="2"/>
  <c r="K2" i="2"/>
  <c r="N2" i="2"/>
  <c r="B9" i="2"/>
  <c r="B10" i="2" s="1"/>
  <c r="C10" i="2" s="1"/>
  <c r="E9" i="2"/>
  <c r="H9" i="2"/>
  <c r="K9" i="2"/>
  <c r="N9" i="2"/>
  <c r="N10" i="2" s="1"/>
  <c r="O10" i="2" s="1"/>
  <c r="B13" i="2"/>
  <c r="E13" i="2"/>
  <c r="H13" i="2"/>
  <c r="K13" i="2"/>
  <c r="N13" i="2"/>
  <c r="B20" i="2"/>
  <c r="E20" i="2"/>
  <c r="H20" i="2"/>
  <c r="K20" i="2"/>
  <c r="N20" i="2"/>
  <c r="B24" i="2"/>
  <c r="E24" i="2"/>
  <c r="H24" i="2"/>
  <c r="B31" i="2"/>
  <c r="E31" i="2"/>
  <c r="H31" i="2"/>
  <c r="B35" i="2"/>
  <c r="E35" i="2"/>
  <c r="B42" i="2"/>
  <c r="E42" i="2"/>
  <c r="B46" i="2"/>
  <c r="B53" i="2"/>
  <c r="B57" i="2"/>
  <c r="B64" i="2"/>
  <c r="B68" i="2"/>
  <c r="F68" i="2"/>
  <c r="J68" i="2"/>
  <c r="B75" i="2"/>
  <c r="F75" i="2"/>
  <c r="J75" i="2"/>
  <c r="N75" i="2"/>
  <c r="N76" i="2" s="1"/>
  <c r="O76" i="2" s="1"/>
  <c r="B79" i="2"/>
  <c r="F79" i="2"/>
  <c r="J79" i="2"/>
  <c r="N79" i="2"/>
  <c r="B86" i="2"/>
  <c r="F86" i="2"/>
  <c r="J86" i="2"/>
  <c r="J87" i="2" s="1"/>
  <c r="K87" i="2" s="1"/>
  <c r="N86" i="2"/>
  <c r="N87" i="2" s="1"/>
  <c r="O87" i="2" s="1"/>
  <c r="B87" i="2"/>
  <c r="C87" i="2" s="1"/>
  <c r="F87" i="2"/>
  <c r="G87" i="2" s="1"/>
  <c r="AC12" i="1"/>
  <c r="AB12" i="1"/>
  <c r="AA12" i="1"/>
  <c r="Z12" i="1"/>
  <c r="Y12" i="1"/>
  <c r="X12" i="1"/>
  <c r="W12" i="1"/>
  <c r="V12" i="1"/>
  <c r="U12" i="1"/>
  <c r="T12" i="1"/>
  <c r="S12" i="1"/>
  <c r="Q12" i="1"/>
  <c r="P12" i="1"/>
  <c r="O12" i="1"/>
  <c r="N12" i="1"/>
  <c r="AC5" i="1"/>
  <c r="AB5" i="1"/>
  <c r="AA5" i="1"/>
  <c r="P32" i="1" s="1" a="1"/>
  <c r="P32" i="1" s="1"/>
  <c r="Z5" i="1"/>
  <c r="Y5" i="1"/>
  <c r="J32" i="1" s="1" a="1"/>
  <c r="J32" i="1" s="1"/>
  <c r="X5" i="1"/>
  <c r="W5" i="1"/>
  <c r="V5" i="1"/>
  <c r="H32" i="1" s="1" a="1"/>
  <c r="H32" i="1" s="1"/>
  <c r="U5" i="1"/>
  <c r="E32" i="1" s="1" a="1"/>
  <c r="E32" i="1" s="1"/>
  <c r="T5" i="1"/>
  <c r="S5" i="1"/>
  <c r="M32" i="1" s="1" a="1"/>
  <c r="M32" i="1" s="1"/>
  <c r="Q5" i="1"/>
  <c r="P5" i="1"/>
  <c r="Q32" i="1" s="1" a="1"/>
  <c r="Q32" i="1" s="1"/>
  <c r="O5" i="1"/>
  <c r="N5" i="1"/>
  <c r="M12" i="1"/>
  <c r="M5" i="1"/>
  <c r="L12" i="1"/>
  <c r="L5" i="1"/>
  <c r="K12" i="1"/>
  <c r="K5" i="1"/>
  <c r="I12" i="1"/>
  <c r="I5" i="1"/>
  <c r="H12" i="1"/>
  <c r="H5" i="1"/>
  <c r="O32" i="1" s="1" a="1"/>
  <c r="O32" i="1" s="1"/>
  <c r="G12" i="1"/>
  <c r="G5" i="1"/>
  <c r="F12" i="1"/>
  <c r="F5" i="1"/>
  <c r="E12" i="1"/>
  <c r="E5" i="1"/>
  <c r="D29" i="1" a="1"/>
  <c r="D29" i="1" s="1"/>
  <c r="E29" i="1" a="1"/>
  <c r="E29" i="1" s="1"/>
  <c r="F29" i="1" a="1"/>
  <c r="F29" i="1" s="1"/>
  <c r="G29" i="1" a="1"/>
  <c r="G29" i="1" s="1"/>
  <c r="Q29" i="1" a="1"/>
  <c r="Q29" i="1" s="1"/>
  <c r="I29" i="1" a="1"/>
  <c r="I29" i="1" s="1"/>
  <c r="J29" i="1" a="1"/>
  <c r="J29" i="1" s="1"/>
  <c r="L29" i="1" a="1"/>
  <c r="L29" i="1" s="1"/>
  <c r="M29" i="1" a="1"/>
  <c r="M29" i="1" s="1"/>
  <c r="N29" i="1" a="1"/>
  <c r="N29" i="1" s="1"/>
  <c r="O29" i="1" a="1"/>
  <c r="O29" i="1" s="1"/>
  <c r="P29" i="1" a="1"/>
  <c r="P29" i="1" s="1"/>
  <c r="H29" i="1" a="1"/>
  <c r="H29" i="1" s="1"/>
  <c r="D12" i="1"/>
  <c r="D5" i="1"/>
  <c r="N32" i="1" s="1" a="1"/>
  <c r="N32" i="1" s="1"/>
  <c r="C12" i="1"/>
  <c r="C5" i="1"/>
  <c r="K32" i="1" s="1" a="1"/>
  <c r="K32" i="1" s="1"/>
  <c r="G32" i="1" l="1" a="1"/>
  <c r="G32" i="1" s="1"/>
  <c r="R13" i="1"/>
  <c r="R15" i="1" s="1"/>
  <c r="J13" i="1"/>
  <c r="J15" i="1" s="1"/>
  <c r="Q13" i="1"/>
  <c r="Q15" i="1" s="1"/>
  <c r="B65" i="2"/>
  <c r="C65" i="2" s="1"/>
  <c r="H32" i="2"/>
  <c r="I32" i="2" s="1"/>
  <c r="H10" i="2"/>
  <c r="I10" i="2" s="1"/>
  <c r="K10" i="2"/>
  <c r="L10" i="2" s="1"/>
  <c r="J76" i="2"/>
  <c r="K76" i="2" s="1"/>
  <c r="B54" i="2"/>
  <c r="C54" i="2" s="1"/>
  <c r="P13" i="1"/>
  <c r="P15" i="1" s="1"/>
  <c r="U13" i="1"/>
  <c r="U15" i="1" s="1"/>
  <c r="Y13" i="1"/>
  <c r="Y15" i="1" s="1"/>
  <c r="AC13" i="1"/>
  <c r="AC15" i="1" s="1"/>
  <c r="B76" i="2"/>
  <c r="C76" i="2" s="1"/>
  <c r="E43" i="2"/>
  <c r="F43" i="2" s="1"/>
  <c r="B32" i="2"/>
  <c r="C32" i="2" s="1"/>
  <c r="N21" i="2"/>
  <c r="O21" i="2" s="1"/>
  <c r="B21" i="2"/>
  <c r="C21" i="2" s="1"/>
  <c r="E10" i="2"/>
  <c r="F10" i="2" s="1"/>
  <c r="V13" i="1"/>
  <c r="V15" i="1" s="1"/>
  <c r="Z13" i="1"/>
  <c r="Z15" i="1" s="1"/>
  <c r="B43" i="2"/>
  <c r="C43" i="2" s="1"/>
  <c r="F76" i="2"/>
  <c r="G76" i="2" s="1"/>
  <c r="E32" i="2"/>
  <c r="F32" i="2" s="1"/>
  <c r="H21" i="2"/>
  <c r="I21" i="2" s="1"/>
  <c r="K21" i="2"/>
  <c r="L21" i="2" s="1"/>
  <c r="E21" i="2"/>
  <c r="F21" i="2" s="1"/>
  <c r="N13" i="1"/>
  <c r="N15" i="1" s="1"/>
  <c r="S13" i="1"/>
  <c r="S15" i="1" s="1"/>
  <c r="W13" i="1"/>
  <c r="W15" i="1" s="1"/>
  <c r="AA13" i="1"/>
  <c r="AA15" i="1" s="1"/>
  <c r="O13" i="1"/>
  <c r="O15" i="1" s="1"/>
  <c r="T13" i="1"/>
  <c r="T15" i="1" s="1"/>
  <c r="X13" i="1"/>
  <c r="X15" i="1" s="1"/>
  <c r="AB13" i="1"/>
  <c r="AB15" i="1" s="1"/>
  <c r="L13" i="1"/>
  <c r="L15" i="1" s="1"/>
  <c r="K13" i="1"/>
  <c r="K15" i="1" s="1"/>
  <c r="M13" i="1"/>
  <c r="M15" i="1" s="1"/>
  <c r="H13" i="1"/>
  <c r="H15" i="1" s="1"/>
  <c r="G13" i="1"/>
  <c r="G15" i="1" s="1"/>
  <c r="I13" i="1"/>
  <c r="I15" i="1" s="1"/>
  <c r="F13" i="1"/>
  <c r="F15" i="1" s="1"/>
  <c r="E13" i="1"/>
  <c r="E15" i="1" s="1"/>
  <c r="C13" i="1"/>
  <c r="C15" i="1" s="1"/>
  <c r="D13" i="1"/>
  <c r="D15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<sst xmlns="http://schemas.openxmlformats.org/spreadsheetml/2006/main" count="335" uniqueCount="80">
  <si>
    <t>Start garage</t>
  </si>
  <si>
    <t>Kunde</t>
  </si>
  <si>
    <t>Tur</t>
  </si>
  <si>
    <t>KBL - KBH - AAR - RAN - AAL</t>
  </si>
  <si>
    <t>KBH - AAR - RAN - AAL</t>
  </si>
  <si>
    <t>Ankomst</t>
  </si>
  <si>
    <t>Afgang</t>
  </si>
  <si>
    <t>AAL - RAN - AAR - KBH - KBL</t>
  </si>
  <si>
    <t>AAL - RAN - AAR - KBH</t>
  </si>
  <si>
    <t>Slut garage</t>
  </si>
  <si>
    <t>to</t>
  </si>
  <si>
    <t>KBL - KBH - AAR - SIL - VIB</t>
  </si>
  <si>
    <t>VIB - SIL - AAR - KBH - KBL</t>
  </si>
  <si>
    <t xml:space="preserve"> VIB - SIL - AAR - KBH - KBL</t>
  </si>
  <si>
    <t>KBL - KBH - AAR</t>
  </si>
  <si>
    <t>AAR - KBH - KBL</t>
  </si>
  <si>
    <t>KBH - AAR</t>
  </si>
  <si>
    <t>HEL - HIL - HOB - ODD - AAR - SIL - VIB</t>
  </si>
  <si>
    <t>VIB - SIL - AAR - ODD - HOB - HIL - HEL</t>
  </si>
  <si>
    <t>KBL - KBH - ODD - AAR - RAN - AAL</t>
  </si>
  <si>
    <t>AAL - RAN - AAR - ODD - KBH - KBL</t>
  </si>
  <si>
    <t>HEL - HIL - HOB - ODD - AAR - SIL - HER</t>
  </si>
  <si>
    <t>HER - SIL - AAR - ODD - HOB - HIL - HEL</t>
  </si>
  <si>
    <t>ma ti</t>
  </si>
  <si>
    <t>on to</t>
  </si>
  <si>
    <t>ma ti on</t>
  </si>
  <si>
    <t>K2</t>
  </si>
  <si>
    <t>K3</t>
  </si>
  <si>
    <t>K6</t>
  </si>
  <si>
    <t>K12</t>
  </si>
  <si>
    <t>K34</t>
  </si>
  <si>
    <t>K35</t>
  </si>
  <si>
    <t>K36</t>
  </si>
  <si>
    <t>K37</t>
  </si>
  <si>
    <t>København</t>
  </si>
  <si>
    <t>Rul 1</t>
  </si>
  <si>
    <t>Start uge 10 lige weekend</t>
  </si>
  <si>
    <t>Chauffør</t>
  </si>
  <si>
    <t>ma</t>
  </si>
  <si>
    <t>ti</t>
  </si>
  <si>
    <t>on</t>
  </si>
  <si>
    <t>fre</t>
  </si>
  <si>
    <t>lør</t>
  </si>
  <si>
    <t>søn</t>
  </si>
  <si>
    <t>Uge/ week</t>
  </si>
  <si>
    <t>Uge 10</t>
  </si>
  <si>
    <t>Silvio</t>
  </si>
  <si>
    <t>Uge 11</t>
  </si>
  <si>
    <t>Fri</t>
  </si>
  <si>
    <t>Tekst</t>
  </si>
  <si>
    <t>K2 ma ti</t>
  </si>
  <si>
    <t>K2 on to</t>
  </si>
  <si>
    <t>K2 søn</t>
  </si>
  <si>
    <t>K2 lør</t>
  </si>
  <si>
    <t>K2 fre</t>
  </si>
  <si>
    <t>K3 fre</t>
  </si>
  <si>
    <t>K3 lør</t>
  </si>
  <si>
    <t>K3 to</t>
  </si>
  <si>
    <t>K3 søn</t>
  </si>
  <si>
    <t>K6 on to</t>
  </si>
  <si>
    <t>K6 fre</t>
  </si>
  <si>
    <t>K6 søn</t>
  </si>
  <si>
    <t>K12 søn</t>
  </si>
  <si>
    <t>K34 ma ti</t>
  </si>
  <si>
    <t>K35 ma ti</t>
  </si>
  <si>
    <t>K36 fre</t>
  </si>
  <si>
    <t>K36 lør</t>
  </si>
  <si>
    <t>K36 on to</t>
  </si>
  <si>
    <t>K36 søn</t>
  </si>
  <si>
    <t>K37 fre</t>
  </si>
  <si>
    <t>K37 lør</t>
  </si>
  <si>
    <t>K37 on to</t>
  </si>
  <si>
    <t>K37 søn</t>
  </si>
  <si>
    <t>Opslag</t>
  </si>
  <si>
    <t>K3 ma ti</t>
  </si>
  <si>
    <t>K3 on</t>
  </si>
  <si>
    <t>K12 ma ti</t>
  </si>
  <si>
    <t>K12 on to</t>
  </si>
  <si>
    <t>ma ti (on)</t>
  </si>
  <si>
    <t>(ma ti)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</si>
</sst>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11"/>
      <color rgb="FF2424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5" fillId="3" borderId="1" applyNumberFormat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4" fillId="0" borderId="0" xfId="0" applyFont="1"/>
    <xf numFmtId="0" fontId="3" fillId="0" borderId="0" xfId="0" applyFont="1"/>
    <xf numFmtId="0" fontId="2" fillId="2" borderId="0" xfId="0" applyFont="1" applyFill="1"/>
    <xf numFmtId="0" fontId="4" fillId="2" borderId="0" xfId="0" applyFont="1" applyFill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5" fontId="0" fillId="0" borderId="0" xfId="0" applyNumberFormat="1"/>
    <xf numFmtId="164" fontId="0" fillId="0" borderId="0" xfId="0" applyNumberFormat="1" applyAlignment="1">
      <alignment wrapText="1"/>
    </xf>
    <xf numFmtId="20" fontId="0" fillId="0" borderId="0" xfId="0" applyNumberFormat="1" applyAlignment="1">
      <alignment horizontal="center" wrapText="1"/>
    </xf>
    <xf numFmtId="20" fontId="0" fillId="0" borderId="0" xfId="0" applyNumberFormat="1" applyAlignment="1">
      <alignment horizontal="left" wrapText="1"/>
    </xf>
    <xf numFmtId="0" fontId="5" fillId="3" borderId="1" xfId="1"/>
    <xf numFmtId="0" fontId="7" fillId="0" borderId="0" xfId="0" applyFont="1"/>
  </cellXfs>
  <cellStyles count="2">
    <cellStyle name="Input" xfId="1" builtinId="20"/>
    <cellStyle name="Normal" xfId="0" builtinId="0"/>
  </cellStyles>
  <dxfs count="57"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D72358-3684-45A4-80DA-639E784D1E6A}" name="Tabel1" displayName="Tabel1" ref="A4:AC15" totalsRowCount="1" headerRowDxfId="56">
  <autoFilter ref="A4:AC14" xr:uid="{9BD72358-3684-45A4-80DA-639E784D1E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28860DE0-C5AB-42AB-9E1E-008BE758500C}" name="Tekst" totalsRowDxfId="28"/>
    <tableColumn id="28" xr3:uid="{30A689D5-4D53-4CE3-AC25-C1D317559417}" name="Fri" totalsRowDxfId="27"/>
    <tableColumn id="2" xr3:uid="{D8B03530-4197-4843-8FBF-CE4F7DFF761D}" name="K2 ma ti" totalsRowFunction="custom" dataDxfId="55" totalsRowDxfId="26">
      <totalsRowFormula>ROUNDUP(C13/((1/24/60)*30),0)*((1/24/60)*30)</totalsRowFormula>
    </tableColumn>
    <tableColumn id="4" xr3:uid="{BD4BFDBA-5734-4F57-991A-EB26B998D9EF}" name="K2 on to" totalsRowFunction="custom" dataDxfId="54" totalsRowDxfId="25">
      <totalsRowFormula>ROUNDUP(D13/((1/24/60)*30),0)*((1/24/60)*30)</totalsRowFormula>
    </tableColumn>
    <tableColumn id="5" xr3:uid="{5FC89531-A9FD-4EC0-AC50-08263A93586F}" name="K2 søn" totalsRowFunction="custom" dataDxfId="53" totalsRowDxfId="24">
      <totalsRowFormula>ROUNDUP(E13/((1/24/60)*30),0)*((1/24/60)*30)</totalsRowFormula>
    </tableColumn>
    <tableColumn id="6" xr3:uid="{0C491FDF-29F5-430E-9BEC-D3FD450F0E68}" name="K2 lør" totalsRowFunction="custom" dataDxfId="52" totalsRowDxfId="23">
      <totalsRowFormula>ROUNDUP(F13/((1/24/60)*30),0)*((1/24/60)*30)</totalsRowFormula>
    </tableColumn>
    <tableColumn id="7" xr3:uid="{0DAD1634-C9FE-4A94-9697-2DCFEE938FF6}" name="K2 fre" totalsRowFunction="custom" dataDxfId="51" totalsRowDxfId="22">
      <totalsRowFormula>ROUNDUP(G13/((1/24/60)*30),0)*((1/24/60)*30)</totalsRowFormula>
    </tableColumn>
    <tableColumn id="8" xr3:uid="{7D0608B8-A40B-44C9-B3EC-6B01403542FB}" name="K3 fre" totalsRowFunction="custom" dataDxfId="50" totalsRowDxfId="21">
      <totalsRowFormula>ROUNDUP(H13/((1/24/60)*30),0)*((1/24/60)*30)</totalsRowFormula>
    </tableColumn>
    <tableColumn id="9" xr3:uid="{080BC206-8BE6-4A53-ABCF-80C76AB23DDC}" name="K3 ma ti" totalsRowFunction="custom" dataDxfId="49" totalsRowDxfId="20">
      <totalsRowFormula>ROUNDUP(I13/((1/24/60)*30),0)*((1/24/60)*30)</totalsRowFormula>
    </tableColumn>
    <tableColumn id="29" xr3:uid="{4B8D0C4A-C9B2-45B4-85EF-A0445CF1BACC}" name="K3 on" totalsRowFunction="custom" dataDxfId="48" totalsRowDxfId="19">
      <totalsRowFormula>ROUNDUP(J13/((1/24/60)*30),0)*((1/24/60)*30)</totalsRowFormula>
    </tableColumn>
    <tableColumn id="10" xr3:uid="{05551FF1-3B38-4D4F-9E3D-9E9876F315EA}" name="K3 lør" totalsRowFunction="custom" dataDxfId="47" totalsRowDxfId="18">
      <totalsRowFormula>ROUNDUP(K13/((1/24/60)*30),0)*((1/24/60)*30)</totalsRowFormula>
    </tableColumn>
    <tableColumn id="11" xr3:uid="{F954D5B1-66DA-44B0-9068-0B5EAC4FDC39}" name="K3 to" totalsRowFunction="custom" dataDxfId="46" totalsRowDxfId="17">
      <totalsRowFormula>ROUNDUP(L13/((1/24/60)*30),0)*((1/24/60)*30)</totalsRowFormula>
    </tableColumn>
    <tableColumn id="12" xr3:uid="{9542E9EC-C9E5-49C6-B58A-F5B22673BC05}" name="K3 søn" totalsRowFunction="custom" dataDxfId="45" totalsRowDxfId="16">
      <totalsRowFormula>ROUNDUP(M13/((1/24/60)*30),0)*((1/24/60)*30)</totalsRowFormula>
    </tableColumn>
    <tableColumn id="13" xr3:uid="{57C8F469-F8B2-4BC8-A847-6CD5D15AD791}" name="K6 on to" totalsRowFunction="custom" dataDxfId="44" totalsRowDxfId="15">
      <totalsRowFormula>ROUNDUP(N13/((1/24/60)*30),0)*((1/24/60)*30)</totalsRowFormula>
    </tableColumn>
    <tableColumn id="14" xr3:uid="{1A234B11-0A3B-4478-B0D6-79C6B5AAF481}" name="K6 fre" totalsRowFunction="custom" dataDxfId="43" totalsRowDxfId="14">
      <totalsRowFormula>ROUNDUP(O13/((1/24/60)*30),0)*((1/24/60)*30)</totalsRowFormula>
    </tableColumn>
    <tableColumn id="15" xr3:uid="{A6E057DA-F955-4E87-9AF3-E04BBE315AED}" name="K6 søn" totalsRowFunction="custom" dataDxfId="42" totalsRowDxfId="13">
      <totalsRowFormula>ROUNDUP(P13/((1/24/60)*30),0)*((1/24/60)*30)</totalsRowFormula>
    </tableColumn>
    <tableColumn id="16" xr3:uid="{F3A5185B-69FF-4243-8E25-33E2A8521A60}" name="K12 søn" totalsRowFunction="custom" dataDxfId="41" totalsRowDxfId="12">
      <totalsRowFormula>ROUNDUP(Q13/((1/24/60)*30),0)*((1/24/60)*30)</totalsRowFormula>
    </tableColumn>
    <tableColumn id="30" xr3:uid="{5FDA686F-2964-43E6-9597-0D516AF1C620}" name="K12 ma ti" totalsRowFunction="custom" dataDxfId="40" totalsRowDxfId="11">
      <totalsRowFormula>ROUNDUP(R13/((1/24/60)*30),0)*((1/24/60)*30)</totalsRowFormula>
    </tableColumn>
    <tableColumn id="17" xr3:uid="{D66246D4-3ECC-47F1-94C1-1CCBD1CD42CC}" name="K12 on to" totalsRowFunction="custom" dataDxfId="39" totalsRowDxfId="10">
      <totalsRowFormula>ROUNDUP(S13/((1/24/60)*30),0)*((1/24/60)*30)</totalsRowFormula>
    </tableColumn>
    <tableColumn id="18" xr3:uid="{847895A1-AD1C-4007-93A9-8C699C4C696B}" name="K34 ma ti" totalsRowFunction="custom" dataDxfId="38" totalsRowDxfId="9">
      <totalsRowFormula>ROUNDUP(T13/((1/24/60)*30),0)*((1/24/60)*30)</totalsRowFormula>
    </tableColumn>
    <tableColumn id="19" xr3:uid="{280E155C-7795-4D84-BDA3-F1850D9F34B4}" name="K35 ma ti" totalsRowFunction="custom" dataDxfId="37" totalsRowDxfId="8">
      <totalsRowFormula>ROUNDUP(U13/((1/24/60)*30),0)*((1/24/60)*30)</totalsRowFormula>
    </tableColumn>
    <tableColumn id="20" xr3:uid="{84BB8900-EEA4-4638-8AAE-E9CCE2FB0184}" name="K36 fre" totalsRowFunction="custom" dataDxfId="36" totalsRowDxfId="7">
      <totalsRowFormula>ROUNDUP(V13/((1/24/60)*30),0)*((1/24/60)*30)</totalsRowFormula>
    </tableColumn>
    <tableColumn id="21" xr3:uid="{C02D7147-3479-4D97-932B-0AF89D92487B}" name="K36 lør" totalsRowFunction="custom" dataDxfId="35" totalsRowDxfId="6">
      <totalsRowFormula>ROUNDUP(W13/((1/24/60)*30),0)*((1/24/60)*30)</totalsRowFormula>
    </tableColumn>
    <tableColumn id="22" xr3:uid="{8E53A395-C00D-44BE-8A19-FE1B35B5B4C1}" name="K36 on to" totalsRowFunction="custom" dataDxfId="34" totalsRowDxfId="5">
      <totalsRowFormula>ROUNDUP(X13/((1/24/60)*30),0)*((1/24/60)*30)</totalsRowFormula>
    </tableColumn>
    <tableColumn id="23" xr3:uid="{A865FC3C-8C75-4EDC-9B48-59218D8272A3}" name="K36 søn" totalsRowFunction="custom" dataDxfId="33" totalsRowDxfId="4">
      <totalsRowFormula>ROUNDUP(Y13/((1/24/60)*30),0)*((1/24/60)*30)</totalsRowFormula>
    </tableColumn>
    <tableColumn id="24" xr3:uid="{657C4C6C-7B69-4FAE-84D9-32661494C27D}" name="K37 fre" totalsRowFunction="custom" dataDxfId="32" totalsRowDxfId="3">
      <totalsRowFormula>ROUNDUP(Z13/((1/24/60)*30),0)*((1/24/60)*30)</totalsRowFormula>
    </tableColumn>
    <tableColumn id="25" xr3:uid="{B8EDBC88-8188-4A5A-9F57-9301B951EF5F}" name="K37 lør" totalsRowFunction="custom" dataDxfId="31" totalsRowDxfId="2">
      <totalsRowFormula>ROUNDUP(AA13/((1/24/60)*30),0)*((1/24/60)*30)</totalsRowFormula>
    </tableColumn>
    <tableColumn id="26" xr3:uid="{24FFAF9F-28CB-4B2C-BF4E-7B605A8F0D1D}" name="K37 on to" totalsRowFunction="custom" dataDxfId="30" totalsRowDxfId="1">
      <totalsRowFormula>ROUNDUP(AB13/((1/24/60)*30),0)*((1/24/60)*30)</totalsRowFormula>
    </tableColumn>
    <tableColumn id="27" xr3:uid="{511D2B4F-5D2C-4EC6-BA1E-000F0DB444D9}" name="K37 søn" totalsRowFunction="custom" dataDxfId="29" totalsRowDxfId="0">
      <totalsRowFormula>ROUNDUP(AC13/((1/24/60)*30),0)*((1/24/60)*30)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2E57E2-528D-49CD-A00A-0C93BEC0E04E}" name="TabelOpslag" displayName="TabelOpslag" ref="W17:W26" totalsRowShown="0">
  <autoFilter ref="W17:W26" xr:uid="{982E57E2-528D-49CD-A00A-0C93BEC0E04E}"/>
  <tableColumns count="1">
    <tableColumn id="1" xr3:uid="{0D372106-5EEC-45A4-BFC3-A7765E498FB1}" name="Opsla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544E-3340-46A9-ABC4-00CF8E53F085}">
  <sheetPr>
    <pageSetUpPr fitToPage="1"/>
  </sheetPr>
  <dimension ref="A1:AC42"/>
  <sheetViews>
    <sheetView tabSelected="1" topLeftCell="D4" workbookViewId="0">
      <selection activeCell="N19" sqref="N19"/>
    </sheetView>
  </sheetViews>
  <sheetFormatPr defaultRowHeight="15" x14ac:dyDescent="0.25"/>
  <cols>
    <col min="1" max="1" width="10.7109375" bestFit="1" customWidth="1"/>
    <col min="2" max="6" width="8.85546875" style="1"/>
    <col min="7" max="7" width="11" style="1" bestFit="1" customWidth="1"/>
    <col min="8" max="12" width="8.85546875" style="1"/>
    <col min="13" max="13" width="8.7109375" style="1" customWidth="1"/>
    <col min="14" max="15" width="8.85546875" style="1" customWidth="1"/>
    <col min="16" max="16" width="8.85546875" customWidth="1"/>
    <col min="17" max="17" width="11.85546875" customWidth="1"/>
    <col min="18" max="18" width="8.85546875" customWidth="1"/>
    <col min="20" max="20" width="11.5703125" customWidth="1"/>
    <col min="21" max="21" width="14.28515625" customWidth="1"/>
    <col min="22" max="46" width="15.7109375" customWidth="1"/>
  </cols>
  <sheetData>
    <row r="1" spans="1:29" s="4" customFormat="1" x14ac:dyDescent="0.25">
      <c r="Q1" s="5">
        <v>2.0833333333333332E-2</v>
      </c>
      <c r="R1" s="5">
        <v>4.1666666666666664E-2</v>
      </c>
    </row>
    <row r="4" spans="1:29" s="7" customFormat="1" x14ac:dyDescent="0.25">
      <c r="A4" s="7" t="s">
        <v>49</v>
      </c>
      <c r="B4" s="7" t="s">
        <v>48</v>
      </c>
      <c r="C4" s="7" t="s">
        <v>50</v>
      </c>
      <c r="D4" s="7" t="s">
        <v>51</v>
      </c>
      <c r="E4" s="7" t="s">
        <v>52</v>
      </c>
      <c r="F4" s="7" t="s">
        <v>53</v>
      </c>
      <c r="G4" s="7" t="s">
        <v>54</v>
      </c>
      <c r="H4" s="7" t="s">
        <v>55</v>
      </c>
      <c r="I4" s="7" t="s">
        <v>74</v>
      </c>
      <c r="J4" s="7" t="s">
        <v>75</v>
      </c>
      <c r="K4" s="7" t="s">
        <v>56</v>
      </c>
      <c r="L4" s="7" t="s">
        <v>57</v>
      </c>
      <c r="M4" s="7" t="s">
        <v>58</v>
      </c>
      <c r="N4" s="14" t="s">
        <v>59</v>
      </c>
      <c r="O4" s="14" t="s">
        <v>60</v>
      </c>
      <c r="P4" s="14" t="s">
        <v>61</v>
      </c>
      <c r="Q4" s="14" t="s">
        <v>62</v>
      </c>
      <c r="R4" s="14" t="s">
        <v>76</v>
      </c>
      <c r="S4" s="14" t="s">
        <v>77</v>
      </c>
      <c r="T4" s="14" t="s">
        <v>63</v>
      </c>
      <c r="U4" s="14" t="s">
        <v>64</v>
      </c>
      <c r="V4" s="14" t="s">
        <v>65</v>
      </c>
      <c r="W4" s="14" t="s">
        <v>66</v>
      </c>
      <c r="X4" s="14" t="s">
        <v>67</v>
      </c>
      <c r="Y4" s="14" t="s">
        <v>68</v>
      </c>
      <c r="Z4" s="14" t="s">
        <v>69</v>
      </c>
      <c r="AA4" s="14" t="s">
        <v>70</v>
      </c>
      <c r="AB4" s="14" t="s">
        <v>71</v>
      </c>
      <c r="AC4" s="14" t="s">
        <v>72</v>
      </c>
    </row>
    <row r="5" spans="1:29" x14ac:dyDescent="0.25">
      <c r="A5" t="s">
        <v>0</v>
      </c>
      <c r="B5"/>
      <c r="C5" s="2">
        <f t="shared" ref="C5:AC5" si="0">C6-Tom</f>
        <v>0.24652777777777776</v>
      </c>
      <c r="D5" s="2">
        <f t="shared" si="0"/>
        <v>0.2673611111111111</v>
      </c>
      <c r="E5" s="2">
        <f t="shared" si="0"/>
        <v>0.32291666666666669</v>
      </c>
      <c r="F5" s="2">
        <f t="shared" si="0"/>
        <v>0.32291666666666669</v>
      </c>
      <c r="G5" s="2">
        <f t="shared" si="0"/>
        <v>0.34375</v>
      </c>
      <c r="H5" s="2">
        <f t="shared" si="0"/>
        <v>0.28125</v>
      </c>
      <c r="I5" s="2">
        <f t="shared" si="0"/>
        <v>0.34375</v>
      </c>
      <c r="J5" s="2">
        <f t="shared" si="0"/>
        <v>0.34375</v>
      </c>
      <c r="K5" s="2">
        <f t="shared" si="0"/>
        <v>0.36458333333333337</v>
      </c>
      <c r="L5" s="2">
        <f t="shared" si="0"/>
        <v>0.38194444444444448</v>
      </c>
      <c r="M5" s="2">
        <f t="shared" si="0"/>
        <v>0.40625</v>
      </c>
      <c r="N5" s="2">
        <f t="shared" si="0"/>
        <v>0.22569444444444445</v>
      </c>
      <c r="O5" s="2">
        <f t="shared" si="0"/>
        <v>0.44791666666666669</v>
      </c>
      <c r="P5" s="2">
        <f t="shared" si="0"/>
        <v>0.48958333333333331</v>
      </c>
      <c r="Q5" s="2">
        <f t="shared" si="0"/>
        <v>0.3611111111111111</v>
      </c>
      <c r="R5" s="2">
        <f t="shared" si="0"/>
        <v>0.53125</v>
      </c>
      <c r="S5" s="2">
        <f t="shared" si="0"/>
        <v>0.53125</v>
      </c>
      <c r="T5" s="2">
        <f t="shared" si="0"/>
        <v>0.25347222222222227</v>
      </c>
      <c r="U5" s="2">
        <f t="shared" si="0"/>
        <v>0.2673611111111111</v>
      </c>
      <c r="V5" s="2">
        <f t="shared" si="0"/>
        <v>0.22569444444444445</v>
      </c>
      <c r="W5" s="2">
        <f t="shared" si="0"/>
        <v>0.2673611111111111</v>
      </c>
      <c r="X5" s="2">
        <f t="shared" si="0"/>
        <v>0.3298611111111111</v>
      </c>
      <c r="Y5" s="2">
        <f t="shared" si="0"/>
        <v>0.35069444444444448</v>
      </c>
      <c r="Z5" s="2">
        <f t="shared" si="0"/>
        <v>0.23958333333333334</v>
      </c>
      <c r="AA5" s="2">
        <f t="shared" si="0"/>
        <v>0.28125</v>
      </c>
      <c r="AB5" s="2">
        <f t="shared" si="0"/>
        <v>0.34027777777777779</v>
      </c>
      <c r="AC5" s="2">
        <f t="shared" si="0"/>
        <v>0.36458333333333337</v>
      </c>
    </row>
    <row r="6" spans="1:29" x14ac:dyDescent="0.25">
      <c r="A6" t="s">
        <v>1</v>
      </c>
      <c r="B6"/>
      <c r="C6" s="2">
        <v>0.2673611111111111</v>
      </c>
      <c r="D6" s="2">
        <v>0.28819444444444442</v>
      </c>
      <c r="E6" s="2">
        <v>0.34375</v>
      </c>
      <c r="F6" s="2">
        <v>0.34375</v>
      </c>
      <c r="G6" s="2">
        <v>0.36458333333333331</v>
      </c>
      <c r="H6" s="2">
        <v>0.30208333333333331</v>
      </c>
      <c r="I6" s="2">
        <v>0.36458333333333331</v>
      </c>
      <c r="J6" s="2">
        <v>0.36458333333333331</v>
      </c>
      <c r="K6" s="2">
        <v>0.38541666666666669</v>
      </c>
      <c r="L6" s="2">
        <v>0.40277777777777779</v>
      </c>
      <c r="M6" s="2">
        <v>0.42708333333333331</v>
      </c>
      <c r="N6" s="2">
        <v>0.24652777777777779</v>
      </c>
      <c r="O6" s="2">
        <v>0.46875</v>
      </c>
      <c r="P6" s="2">
        <v>0.51041666666666663</v>
      </c>
      <c r="Q6" s="2">
        <v>0.38194444444444442</v>
      </c>
      <c r="R6" s="2">
        <v>0.55208333333333337</v>
      </c>
      <c r="S6" s="2">
        <v>0.55208333333333337</v>
      </c>
      <c r="T6" s="2">
        <v>0.27430555555555558</v>
      </c>
      <c r="U6" s="2">
        <v>0.28819444444444442</v>
      </c>
      <c r="V6" s="2">
        <v>0.24652777777777779</v>
      </c>
      <c r="W6" s="2">
        <v>0.28819444444444442</v>
      </c>
      <c r="X6" s="2">
        <v>0.35069444444444442</v>
      </c>
      <c r="Y6" s="2">
        <v>0.37152777777777779</v>
      </c>
      <c r="Z6" s="2">
        <v>0.26041666666666669</v>
      </c>
      <c r="AA6" s="2">
        <v>0.30208333333333331</v>
      </c>
      <c r="AB6" s="2">
        <v>0.3611111111111111</v>
      </c>
      <c r="AC6" s="2">
        <v>0.38541666666666669</v>
      </c>
    </row>
    <row r="7" spans="1:29" s="7" customFormat="1" ht="57" customHeight="1" x14ac:dyDescent="0.25">
      <c r="A7" s="13" t="s">
        <v>2</v>
      </c>
      <c r="B7" s="13"/>
      <c r="C7" s="13" t="s">
        <v>4</v>
      </c>
      <c r="D7" s="13" t="s">
        <v>3</v>
      </c>
      <c r="E7" s="13" t="s">
        <v>3</v>
      </c>
      <c r="F7" s="18" t="s">
        <v>3</v>
      </c>
      <c r="G7" s="18" t="s">
        <v>4</v>
      </c>
      <c r="H7" s="18" t="s">
        <v>11</v>
      </c>
      <c r="I7" s="18" t="s">
        <v>11</v>
      </c>
      <c r="J7" s="18" t="s">
        <v>11</v>
      </c>
      <c r="K7" s="18" t="s">
        <v>11</v>
      </c>
      <c r="L7" s="18" t="s">
        <v>11</v>
      </c>
      <c r="M7" s="18" t="s">
        <v>11</v>
      </c>
      <c r="N7" s="18" t="s">
        <v>14</v>
      </c>
      <c r="O7" s="18" t="s">
        <v>14</v>
      </c>
      <c r="P7" s="18" t="s">
        <v>14</v>
      </c>
      <c r="Q7" s="18" t="s">
        <v>14</v>
      </c>
      <c r="R7" s="18" t="s">
        <v>16</v>
      </c>
      <c r="S7" s="18" t="s">
        <v>16</v>
      </c>
      <c r="T7" s="18" t="s">
        <v>17</v>
      </c>
      <c r="U7" s="18" t="s">
        <v>19</v>
      </c>
      <c r="V7" s="18" t="s">
        <v>21</v>
      </c>
      <c r="W7" s="18" t="s">
        <v>21</v>
      </c>
      <c r="X7" s="18" t="s">
        <v>21</v>
      </c>
      <c r="Y7" s="18" t="s">
        <v>21</v>
      </c>
      <c r="Z7" s="18" t="s">
        <v>19</v>
      </c>
      <c r="AA7" s="18" t="s">
        <v>19</v>
      </c>
      <c r="AB7" s="18" t="s">
        <v>19</v>
      </c>
      <c r="AC7" s="18" t="s">
        <v>19</v>
      </c>
    </row>
    <row r="8" spans="1:29" x14ac:dyDescent="0.25">
      <c r="A8" t="s">
        <v>5</v>
      </c>
      <c r="B8"/>
      <c r="C8" s="2">
        <v>0.4826388888888889</v>
      </c>
      <c r="D8" s="2">
        <v>0.52430555555555558</v>
      </c>
      <c r="E8" s="2">
        <v>0.58680555555555558</v>
      </c>
      <c r="F8" s="2">
        <v>0.58680555555555558</v>
      </c>
      <c r="G8" s="2">
        <v>0.58680555555555558</v>
      </c>
      <c r="H8" s="2">
        <v>0.54166666666666663</v>
      </c>
      <c r="I8" s="2">
        <v>0.60416666666666663</v>
      </c>
      <c r="J8" s="2">
        <v>0.60416666666666663</v>
      </c>
      <c r="K8" s="2">
        <v>0.625</v>
      </c>
      <c r="L8" s="2">
        <v>0.64583333333333337</v>
      </c>
      <c r="M8" s="2">
        <v>0.66666666666666663</v>
      </c>
      <c r="N8" s="2">
        <v>0.40972222222222221</v>
      </c>
      <c r="O8" s="2">
        <v>0.63888888888888884</v>
      </c>
      <c r="P8" s="2">
        <v>0.68055555555555558</v>
      </c>
      <c r="Q8" s="2">
        <v>0.55555555555555558</v>
      </c>
      <c r="R8" s="2">
        <v>0.70138888888888884</v>
      </c>
      <c r="S8" s="2">
        <v>0.70138888888888884</v>
      </c>
      <c r="T8" s="2">
        <v>0.52430555555555558</v>
      </c>
      <c r="U8" s="2">
        <v>0.52777777777777779</v>
      </c>
      <c r="V8" s="2">
        <v>0.49652777777777779</v>
      </c>
      <c r="W8" s="2">
        <v>0.53819444444444442</v>
      </c>
      <c r="X8" s="2">
        <v>0.60069444444444442</v>
      </c>
      <c r="Y8" s="2">
        <v>0.62152777777777779</v>
      </c>
      <c r="Z8" s="2">
        <v>0.50694444444444442</v>
      </c>
      <c r="AA8" s="2">
        <v>0.54861111111111116</v>
      </c>
      <c r="AB8" s="2">
        <v>0.61111111111111116</v>
      </c>
      <c r="AC8" s="2">
        <v>0.63194444444444442</v>
      </c>
    </row>
    <row r="9" spans="1:29" x14ac:dyDescent="0.25">
      <c r="A9" t="s">
        <v>6</v>
      </c>
      <c r="B9"/>
      <c r="C9" s="2">
        <v>0.49652777777777779</v>
      </c>
      <c r="D9" s="2">
        <v>0.55208333333333337</v>
      </c>
      <c r="E9" s="2">
        <v>0.59375</v>
      </c>
      <c r="F9" s="2">
        <v>0.63194444444444442</v>
      </c>
      <c r="G9" s="2">
        <v>0.67708333333333337</v>
      </c>
      <c r="H9" s="2">
        <v>0.59375</v>
      </c>
      <c r="I9" s="2">
        <v>0.61805555555555558</v>
      </c>
      <c r="J9" s="2">
        <v>0.61805555555555558</v>
      </c>
      <c r="K9" s="2">
        <v>0.63888888888888884</v>
      </c>
      <c r="L9" s="2">
        <v>0.67708333333333337</v>
      </c>
      <c r="M9" s="2">
        <v>0.68055555555555558</v>
      </c>
      <c r="N9" s="2">
        <v>0.44791666666666669</v>
      </c>
      <c r="O9" s="2">
        <v>0.66666666666666663</v>
      </c>
      <c r="P9" s="2">
        <v>0.70486111111111116</v>
      </c>
      <c r="Q9" s="2">
        <v>0.58333333333333337</v>
      </c>
      <c r="R9" s="2">
        <v>0.75</v>
      </c>
      <c r="S9" s="2">
        <v>0.75</v>
      </c>
      <c r="T9" s="2">
        <v>0.55555555555555558</v>
      </c>
      <c r="U9" s="2">
        <v>0.55208333333333337</v>
      </c>
      <c r="V9" s="2">
        <v>0.5625</v>
      </c>
      <c r="W9" s="2">
        <v>0.5625</v>
      </c>
      <c r="X9" s="2">
        <v>0.625</v>
      </c>
      <c r="Y9" s="2">
        <v>0.64583333333333337</v>
      </c>
      <c r="Z9" s="2">
        <v>0.55208333333333337</v>
      </c>
      <c r="AA9" s="2">
        <v>0.55208333333333337</v>
      </c>
      <c r="AB9" s="2">
        <v>0.61458333333333337</v>
      </c>
      <c r="AC9" s="2">
        <v>0.63541666666666663</v>
      </c>
    </row>
    <row r="10" spans="1:29" ht="56.25" customHeight="1" x14ac:dyDescent="0.25">
      <c r="A10" s="19" t="s">
        <v>2</v>
      </c>
      <c r="B10" s="19"/>
      <c r="C10" s="13" t="s">
        <v>7</v>
      </c>
      <c r="D10" s="13" t="s">
        <v>7</v>
      </c>
      <c r="E10" s="13" t="s">
        <v>7</v>
      </c>
      <c r="F10" s="18" t="s">
        <v>7</v>
      </c>
      <c r="G10" s="18" t="s">
        <v>8</v>
      </c>
      <c r="H10" s="18" t="s">
        <v>12</v>
      </c>
      <c r="I10" s="18" t="s">
        <v>12</v>
      </c>
      <c r="J10" s="18" t="s">
        <v>12</v>
      </c>
      <c r="K10" s="18" t="s">
        <v>12</v>
      </c>
      <c r="L10" s="18" t="s">
        <v>13</v>
      </c>
      <c r="M10" s="18" t="s">
        <v>12</v>
      </c>
      <c r="N10" s="18" t="s">
        <v>15</v>
      </c>
      <c r="O10" s="18" t="s">
        <v>15</v>
      </c>
      <c r="P10" s="18" t="s">
        <v>15</v>
      </c>
      <c r="Q10" s="18" t="s">
        <v>15</v>
      </c>
      <c r="R10" s="18" t="s">
        <v>15</v>
      </c>
      <c r="S10" s="18" t="s">
        <v>15</v>
      </c>
      <c r="T10" s="18" t="s">
        <v>18</v>
      </c>
      <c r="U10" s="18" t="s">
        <v>20</v>
      </c>
      <c r="V10" s="18" t="s">
        <v>22</v>
      </c>
      <c r="W10" s="18" t="s">
        <v>22</v>
      </c>
      <c r="X10" s="18" t="s">
        <v>22</v>
      </c>
      <c r="Y10" s="18" t="s">
        <v>22</v>
      </c>
      <c r="Z10" s="18" t="s">
        <v>20</v>
      </c>
      <c r="AA10" s="18" t="s">
        <v>20</v>
      </c>
      <c r="AB10" s="18" t="s">
        <v>20</v>
      </c>
      <c r="AC10" s="18" t="s">
        <v>20</v>
      </c>
    </row>
    <row r="11" spans="1:29" x14ac:dyDescent="0.25">
      <c r="A11" t="s">
        <v>5</v>
      </c>
      <c r="B11"/>
      <c r="C11" s="2">
        <v>0.73611111111111116</v>
      </c>
      <c r="D11" s="2">
        <v>0.78819444444444442</v>
      </c>
      <c r="E11" s="2">
        <v>0.82986111111111116</v>
      </c>
      <c r="F11" s="2">
        <v>0.87152777777777779</v>
      </c>
      <c r="G11" s="2">
        <v>0.89930555555555558</v>
      </c>
      <c r="H11" s="2">
        <v>0.82986111111111116</v>
      </c>
      <c r="I11" s="2">
        <v>0.85069444444444442</v>
      </c>
      <c r="J11" s="2">
        <v>0.85069444444444442</v>
      </c>
      <c r="K11" s="2">
        <v>0.87152777777777779</v>
      </c>
      <c r="L11" s="2">
        <v>0.91319444444444442</v>
      </c>
      <c r="M11" s="2">
        <v>0.91319444444444442</v>
      </c>
      <c r="N11" s="2">
        <v>0.61111111111111116</v>
      </c>
      <c r="O11" s="2">
        <v>0.82986111111111116</v>
      </c>
      <c r="P11" s="2">
        <v>0.87152777777777779</v>
      </c>
      <c r="Q11" s="2">
        <v>0.74652777777777779</v>
      </c>
      <c r="R11" s="2">
        <v>0.91319444444444442</v>
      </c>
      <c r="S11" s="2">
        <v>0.91319444444444442</v>
      </c>
      <c r="T11" s="2">
        <v>0.80555555555555558</v>
      </c>
      <c r="U11" s="2">
        <v>0.78819444444444442</v>
      </c>
      <c r="V11" s="2">
        <v>0.80555555555555558</v>
      </c>
      <c r="W11" s="2">
        <v>0.80555555555555558</v>
      </c>
      <c r="X11" s="2">
        <v>0.86805555555555558</v>
      </c>
      <c r="Y11" s="2">
        <v>0.88888888888888884</v>
      </c>
      <c r="Z11" s="2">
        <v>0.78819444444444442</v>
      </c>
      <c r="AA11" s="2">
        <v>0.78819444444444442</v>
      </c>
      <c r="AB11" s="2">
        <v>0.85069444444444442</v>
      </c>
      <c r="AC11" s="2">
        <v>0.87152777777777779</v>
      </c>
    </row>
    <row r="12" spans="1:29" s="4" customFormat="1" x14ac:dyDescent="0.25">
      <c r="A12" t="s">
        <v>9</v>
      </c>
      <c r="B12"/>
      <c r="C12" s="2">
        <f t="shared" ref="C12:AC12" si="1">C11+Tom</f>
        <v>0.75694444444444453</v>
      </c>
      <c r="D12" s="2">
        <f t="shared" si="1"/>
        <v>0.80902777777777779</v>
      </c>
      <c r="E12" s="2">
        <f t="shared" si="1"/>
        <v>0.85069444444444453</v>
      </c>
      <c r="F12" s="2">
        <f t="shared" si="1"/>
        <v>0.89236111111111116</v>
      </c>
      <c r="G12" s="2">
        <f t="shared" si="1"/>
        <v>0.92013888888888895</v>
      </c>
      <c r="H12" s="2">
        <f t="shared" si="1"/>
        <v>0.85069444444444453</v>
      </c>
      <c r="I12" s="2">
        <f t="shared" si="1"/>
        <v>0.87152777777777779</v>
      </c>
      <c r="J12" s="2">
        <f t="shared" si="1"/>
        <v>0.87152777777777779</v>
      </c>
      <c r="K12" s="2">
        <f t="shared" si="1"/>
        <v>0.89236111111111116</v>
      </c>
      <c r="L12" s="2">
        <f t="shared" si="1"/>
        <v>0.93402777777777779</v>
      </c>
      <c r="M12" s="2">
        <f t="shared" si="1"/>
        <v>0.93402777777777779</v>
      </c>
      <c r="N12" s="2">
        <f t="shared" si="1"/>
        <v>0.63194444444444453</v>
      </c>
      <c r="O12" s="2">
        <f t="shared" si="1"/>
        <v>0.85069444444444453</v>
      </c>
      <c r="P12" s="2">
        <f t="shared" si="1"/>
        <v>0.89236111111111116</v>
      </c>
      <c r="Q12" s="2">
        <f t="shared" si="1"/>
        <v>0.76736111111111116</v>
      </c>
      <c r="R12" s="2">
        <f t="shared" si="1"/>
        <v>0.93402777777777779</v>
      </c>
      <c r="S12" s="2">
        <f t="shared" si="1"/>
        <v>0.93402777777777779</v>
      </c>
      <c r="T12" s="2">
        <f t="shared" si="1"/>
        <v>0.82638888888888895</v>
      </c>
      <c r="U12" s="2">
        <f t="shared" si="1"/>
        <v>0.80902777777777779</v>
      </c>
      <c r="V12" s="2">
        <f t="shared" si="1"/>
        <v>0.82638888888888895</v>
      </c>
      <c r="W12" s="2">
        <f t="shared" si="1"/>
        <v>0.82638888888888895</v>
      </c>
      <c r="X12" s="2">
        <f t="shared" si="1"/>
        <v>0.88888888888888895</v>
      </c>
      <c r="Y12" s="2">
        <f t="shared" si="1"/>
        <v>0.90972222222222221</v>
      </c>
      <c r="Z12" s="2">
        <f t="shared" si="1"/>
        <v>0.80902777777777779</v>
      </c>
      <c r="AA12" s="2">
        <f t="shared" si="1"/>
        <v>0.80902777777777779</v>
      </c>
      <c r="AB12" s="2">
        <f t="shared" si="1"/>
        <v>0.87152777777777779</v>
      </c>
      <c r="AC12" s="2">
        <f t="shared" si="1"/>
        <v>0.89236111111111116</v>
      </c>
    </row>
    <row r="13" spans="1:29" x14ac:dyDescent="0.25">
      <c r="B13"/>
      <c r="C13" s="2">
        <f t="shared" ref="C13:AC13" si="2">C12-C5-Pause</f>
        <v>0.46875000000000006</v>
      </c>
      <c r="D13" s="2">
        <f t="shared" si="2"/>
        <v>0.50000000000000011</v>
      </c>
      <c r="E13" s="2">
        <f t="shared" si="2"/>
        <v>0.48611111111111122</v>
      </c>
      <c r="F13" s="2">
        <f t="shared" si="2"/>
        <v>0.52777777777777779</v>
      </c>
      <c r="G13" s="2">
        <f t="shared" si="2"/>
        <v>0.53472222222222232</v>
      </c>
      <c r="H13" s="2">
        <f t="shared" si="2"/>
        <v>0.5277777777777779</v>
      </c>
      <c r="I13" s="2">
        <f t="shared" si="2"/>
        <v>0.4861111111111111</v>
      </c>
      <c r="J13" s="2">
        <f t="shared" si="2"/>
        <v>0.4861111111111111</v>
      </c>
      <c r="K13" s="2">
        <f t="shared" si="2"/>
        <v>0.4861111111111111</v>
      </c>
      <c r="L13" s="2">
        <f t="shared" si="2"/>
        <v>0.51041666666666663</v>
      </c>
      <c r="M13" s="2">
        <f t="shared" si="2"/>
        <v>0.4861111111111111</v>
      </c>
      <c r="N13" s="2">
        <f t="shared" si="2"/>
        <v>0.36458333333333343</v>
      </c>
      <c r="O13" s="2">
        <f t="shared" si="2"/>
        <v>0.36111111111111116</v>
      </c>
      <c r="P13" s="2">
        <f t="shared" si="2"/>
        <v>0.36111111111111116</v>
      </c>
      <c r="Q13" s="2">
        <f t="shared" si="2"/>
        <v>0.36458333333333337</v>
      </c>
      <c r="R13" s="2">
        <f t="shared" si="2"/>
        <v>0.3611111111111111</v>
      </c>
      <c r="S13" s="2">
        <f t="shared" si="2"/>
        <v>0.3611111111111111</v>
      </c>
      <c r="T13" s="2">
        <f t="shared" si="2"/>
        <v>0.53125000000000011</v>
      </c>
      <c r="U13" s="2">
        <f t="shared" si="2"/>
        <v>0.50000000000000011</v>
      </c>
      <c r="V13" s="2">
        <f t="shared" si="2"/>
        <v>0.5590277777777779</v>
      </c>
      <c r="W13" s="2">
        <f t="shared" si="2"/>
        <v>0.51736111111111127</v>
      </c>
      <c r="X13" s="2">
        <f t="shared" si="2"/>
        <v>0.51736111111111127</v>
      </c>
      <c r="Y13" s="2">
        <f t="shared" si="2"/>
        <v>0.51736111111111105</v>
      </c>
      <c r="Z13" s="2">
        <f t="shared" si="2"/>
        <v>0.52777777777777779</v>
      </c>
      <c r="AA13" s="2">
        <f t="shared" si="2"/>
        <v>0.4861111111111111</v>
      </c>
      <c r="AB13" s="2">
        <f t="shared" si="2"/>
        <v>0.48958333333333331</v>
      </c>
      <c r="AC13" s="2">
        <f t="shared" si="2"/>
        <v>0.4861111111111111</v>
      </c>
    </row>
    <row r="14" spans="1:29" x14ac:dyDescent="0.25">
      <c r="B14"/>
      <c r="C14" s="1" t="s">
        <v>23</v>
      </c>
      <c r="D14" s="1" t="s">
        <v>24</v>
      </c>
      <c r="E14" s="1" t="s">
        <v>43</v>
      </c>
      <c r="F14" s="2" t="s">
        <v>42</v>
      </c>
      <c r="G14" s="2" t="s">
        <v>41</v>
      </c>
      <c r="H14" s="2" t="s">
        <v>41</v>
      </c>
      <c r="I14" s="1" t="s">
        <v>78</v>
      </c>
      <c r="J14" s="1" t="s">
        <v>79</v>
      </c>
      <c r="K14" s="2" t="s">
        <v>42</v>
      </c>
      <c r="L14" s="2" t="s">
        <v>10</v>
      </c>
      <c r="M14" s="2" t="s">
        <v>43</v>
      </c>
      <c r="N14" s="2" t="s">
        <v>24</v>
      </c>
      <c r="O14" s="2" t="s">
        <v>41</v>
      </c>
      <c r="P14" s="2" t="s">
        <v>43</v>
      </c>
      <c r="Q14" s="2" t="s">
        <v>43</v>
      </c>
      <c r="R14" s="2" t="s">
        <v>78</v>
      </c>
      <c r="S14" s="2" t="s">
        <v>79</v>
      </c>
      <c r="T14" s="2" t="s">
        <v>23</v>
      </c>
      <c r="U14" s="2" t="s">
        <v>23</v>
      </c>
      <c r="V14" s="2" t="s">
        <v>41</v>
      </c>
      <c r="W14" s="2" t="s">
        <v>42</v>
      </c>
      <c r="X14" s="2" t="s">
        <v>24</v>
      </c>
      <c r="Y14" s="2" t="s">
        <v>43</v>
      </c>
      <c r="Z14" s="2" t="s">
        <v>41</v>
      </c>
      <c r="AA14" s="2" t="s">
        <v>42</v>
      </c>
      <c r="AB14" s="2" t="s">
        <v>24</v>
      </c>
      <c r="AC14" s="2" t="s">
        <v>43</v>
      </c>
    </row>
    <row r="15" spans="1:29" s="7" customFormat="1" x14ac:dyDescent="0.25">
      <c r="C15" s="2">
        <f>ROUNDUP(C13/((1/24/60)*30),0)*((1/24/60)*30)</f>
        <v>0.47916666666666663</v>
      </c>
      <c r="D15" s="2">
        <f>ROUNDUP(D13/((1/24/60)*30),0)*((1/24/60)*30)</f>
        <v>0.5</v>
      </c>
      <c r="E15" s="2">
        <f t="shared" ref="E15:AC15" si="3">ROUNDUP(E13/((1/24/60)*30),0)*((1/24/60)*30)</f>
        <v>0.5</v>
      </c>
      <c r="F15" s="2">
        <f t="shared" si="3"/>
        <v>0.54166666666666663</v>
      </c>
      <c r="G15" s="2">
        <f t="shared" si="3"/>
        <v>0.54166666666666663</v>
      </c>
      <c r="H15" s="2">
        <f t="shared" si="3"/>
        <v>0.54166666666666663</v>
      </c>
      <c r="I15" s="2">
        <f t="shared" si="3"/>
        <v>0.5</v>
      </c>
      <c r="J15" s="2">
        <f t="shared" si="3"/>
        <v>0.5</v>
      </c>
      <c r="K15" s="2">
        <f t="shared" si="3"/>
        <v>0.5</v>
      </c>
      <c r="L15" s="2">
        <f t="shared" si="3"/>
        <v>0.52083333333333326</v>
      </c>
      <c r="M15" s="2">
        <f t="shared" si="3"/>
        <v>0.5</v>
      </c>
      <c r="N15" s="2">
        <f t="shared" si="3"/>
        <v>0.375</v>
      </c>
      <c r="O15" s="2">
        <f t="shared" si="3"/>
        <v>0.375</v>
      </c>
      <c r="P15" s="2">
        <f t="shared" si="3"/>
        <v>0.375</v>
      </c>
      <c r="Q15" s="2">
        <f t="shared" si="3"/>
        <v>0.375</v>
      </c>
      <c r="R15" s="2">
        <f t="shared" si="3"/>
        <v>0.375</v>
      </c>
      <c r="S15" s="2">
        <f t="shared" si="3"/>
        <v>0.375</v>
      </c>
      <c r="T15" s="2">
        <f t="shared" si="3"/>
        <v>0.54166666666666663</v>
      </c>
      <c r="U15" s="2">
        <f t="shared" si="3"/>
        <v>0.5</v>
      </c>
      <c r="V15" s="2">
        <f t="shared" si="3"/>
        <v>0.5625</v>
      </c>
      <c r="W15" s="2">
        <f t="shared" si="3"/>
        <v>0.52083333333333326</v>
      </c>
      <c r="X15" s="2">
        <f t="shared" si="3"/>
        <v>0.52083333333333326</v>
      </c>
      <c r="Y15" s="2">
        <f t="shared" si="3"/>
        <v>0.52083333333333326</v>
      </c>
      <c r="Z15" s="2">
        <f t="shared" si="3"/>
        <v>0.54166666666666663</v>
      </c>
      <c r="AA15" s="2">
        <f t="shared" si="3"/>
        <v>0.5</v>
      </c>
      <c r="AB15" s="2">
        <f t="shared" si="3"/>
        <v>0.5</v>
      </c>
      <c r="AC15" s="2">
        <f t="shared" si="3"/>
        <v>0.5</v>
      </c>
    </row>
    <row r="17" spans="1:23" x14ac:dyDescent="0.25">
      <c r="W17" t="s">
        <v>73</v>
      </c>
    </row>
    <row r="18" spans="1:23" s="7" customFormat="1" x14ac:dyDescent="0.25">
      <c r="W18" t="s">
        <v>48</v>
      </c>
    </row>
    <row r="19" spans="1:23" x14ac:dyDescent="0.25">
      <c r="W19" t="s">
        <v>26</v>
      </c>
    </row>
    <row r="20" spans="1:23" x14ac:dyDescent="0.25">
      <c r="W20" t="s">
        <v>27</v>
      </c>
    </row>
    <row r="21" spans="1:23" x14ac:dyDescent="0.25">
      <c r="R21" s="21"/>
      <c r="W21" t="s">
        <v>28</v>
      </c>
    </row>
    <row r="22" spans="1:23" x14ac:dyDescent="0.25">
      <c r="W22" t="s">
        <v>29</v>
      </c>
    </row>
    <row r="23" spans="1:23" x14ac:dyDescent="0.25">
      <c r="W23" t="s">
        <v>30</v>
      </c>
    </row>
    <row r="24" spans="1:23" x14ac:dyDescent="0.25">
      <c r="W24" t="s">
        <v>31</v>
      </c>
    </row>
    <row r="25" spans="1:23" x14ac:dyDescent="0.25">
      <c r="W25" t="s">
        <v>32</v>
      </c>
    </row>
    <row r="26" spans="1:23" x14ac:dyDescent="0.25">
      <c r="A26" t="s">
        <v>34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W26" t="s">
        <v>33</v>
      </c>
    </row>
    <row r="27" spans="1:23" x14ac:dyDescent="0.25">
      <c r="A27" t="s">
        <v>35</v>
      </c>
      <c r="B27"/>
      <c r="C27"/>
      <c r="D27" s="11" t="s">
        <v>36</v>
      </c>
      <c r="E27" s="11"/>
      <c r="F27" s="12"/>
      <c r="G27"/>
      <c r="H27"/>
      <c r="I27"/>
      <c r="J27"/>
      <c r="K27"/>
      <c r="L27"/>
      <c r="M27" s="10"/>
      <c r="N27"/>
      <c r="O27"/>
    </row>
    <row r="28" spans="1:23" x14ac:dyDescent="0.25">
      <c r="A28" t="s">
        <v>37</v>
      </c>
      <c r="B28"/>
      <c r="C28"/>
      <c r="D28" s="6" t="s">
        <v>38</v>
      </c>
      <c r="E28" s="6" t="s">
        <v>39</v>
      </c>
      <c r="F28" s="6" t="s">
        <v>40</v>
      </c>
      <c r="G28" s="6" t="s">
        <v>10</v>
      </c>
      <c r="H28" s="6" t="s">
        <v>41</v>
      </c>
      <c r="I28" s="6" t="s">
        <v>42</v>
      </c>
      <c r="J28" s="6" t="s">
        <v>43</v>
      </c>
      <c r="K28" s="6" t="s">
        <v>38</v>
      </c>
      <c r="L28" s="6" t="s">
        <v>39</v>
      </c>
      <c r="M28" s="6" t="s">
        <v>40</v>
      </c>
      <c r="N28" s="6" t="s">
        <v>10</v>
      </c>
      <c r="O28" s="6" t="s">
        <v>41</v>
      </c>
      <c r="P28" s="6" t="s">
        <v>42</v>
      </c>
      <c r="Q28" s="6" t="s">
        <v>43</v>
      </c>
    </row>
    <row r="29" spans="1:23" x14ac:dyDescent="0.25">
      <c r="B29"/>
      <c r="C29"/>
      <c r="D29" s="1" t="str" cm="1">
        <f t="array" ref="D29">IFERROR(_xlfn.IFS(OR(D28="ma",D28="ti"),"ma ti",OR(D28="on",D28="to"),"on to"),D28)</f>
        <v>ma ti</v>
      </c>
      <c r="E29" s="1" t="str" cm="1">
        <f t="array" ref="E29">IFERROR(_xlfn.IFS(OR(E28="ma",E28="ti"),"ma ti",OR(E28="on",E28="to"),"on to"),E28)</f>
        <v>ma ti</v>
      </c>
      <c r="F29" s="1" t="str" cm="1">
        <f t="array" ref="F29">IFERROR(_xlfn.IFS(OR(F28="ma",F28="ti"),"ma ti",OR(F28="on",F28="to"),"on to"),F28)</f>
        <v>on to</v>
      </c>
      <c r="G29" s="1" t="str" cm="1">
        <f t="array" ref="G29">IFERROR(_xlfn.IFS(OR(G28="ma",G28="ti"),"ma ti",OR(G28="on",G28="to"),"on to"),G28)</f>
        <v>on to</v>
      </c>
      <c r="H29" s="1" t="str" cm="1">
        <f t="array" ref="H29">IFERROR(_xlfn.IFS(OR(H28="ma",H28="ti"),"ma ti",OR(H28="on",H28="to"),"on to"),H28)</f>
        <v>fre</v>
      </c>
      <c r="I29" s="1" t="str" cm="1">
        <f t="array" ref="I29">IFERROR(_xlfn.IFS(OR(I28="ma",I28="ti"),"ma ti",OR(I28="on",I28="to"),"on to"),I28)</f>
        <v>lør</v>
      </c>
      <c r="J29" s="1" t="str" cm="1">
        <f t="array" ref="J29">IFERROR(_xlfn.IFS(OR(J28="ma",J28="ti"),"ma ti",OR(J28="on",J28="to"),"on to"),J28)</f>
        <v>søn</v>
      </c>
      <c r="K29" s="1" t="str" cm="1">
        <f t="array" ref="K29">IFERROR(_xlfn.IFS(OR(K28="ma",K28="ti"),"ma ti",OR(K28="on",K28="to"),"on to"),K28)</f>
        <v>ma ti</v>
      </c>
      <c r="L29" s="1" t="str" cm="1">
        <f t="array" ref="L29">IFERROR(_xlfn.IFS(OR(L28="ma",L28="ti"),"ma ti",OR(L28="on",L28="to"),"on to"),L28)</f>
        <v>ma ti</v>
      </c>
      <c r="M29" s="1" t="str" cm="1">
        <f t="array" ref="M29">IFERROR(_xlfn.IFS(OR(M28="ma",M28="ti"),"ma ti",OR(M28="on",M28="to"),"on to"),M28)</f>
        <v>on to</v>
      </c>
      <c r="N29" s="1" t="str" cm="1">
        <f t="array" ref="N29">IFERROR(_xlfn.IFS(OR(N28="ma",N28="ti"),"ma ti",OR(N28="on",N28="to"),"on to"),N28)</f>
        <v>on to</v>
      </c>
      <c r="O29" s="1" t="str" cm="1">
        <f t="array" ref="O29">IFERROR(_xlfn.IFS(OR(O28="ma",O28="ti"),"ma ti",OR(O28="on",O28="to"),"on to"),O28)</f>
        <v>fre</v>
      </c>
      <c r="P29" s="1" t="str" cm="1">
        <f t="array" ref="P29">IFERROR(_xlfn.IFS(OR(P28="ma",P28="ti"),"ma ti",OR(P28="on",P28="to"),"on to"),P28)</f>
        <v>lør</v>
      </c>
      <c r="Q29" s="1" t="str" cm="1">
        <f t="array" ref="Q29">IFERROR(_xlfn.IFS(OR(Q28="ma",Q28="ti"),"ma ti",OR(Q28="on",Q28="to"),"on to"),Q28)</f>
        <v>søn</v>
      </c>
    </row>
    <row r="30" spans="1:23" x14ac:dyDescent="0.25">
      <c r="A30" t="s">
        <v>44</v>
      </c>
      <c r="B30"/>
      <c r="C30"/>
      <c r="D30" s="6"/>
      <c r="E30" s="6"/>
      <c r="F30" s="9" t="s">
        <v>45</v>
      </c>
      <c r="G30" s="6" t="s">
        <v>46</v>
      </c>
      <c r="H30" s="6"/>
      <c r="I30" s="6"/>
      <c r="J30" s="6"/>
      <c r="K30" s="6"/>
      <c r="L30" s="6"/>
      <c r="M30" s="9" t="s">
        <v>47</v>
      </c>
      <c r="N30" s="6"/>
      <c r="O30" s="6"/>
      <c r="P30" s="6"/>
      <c r="Q30" s="6"/>
    </row>
    <row r="31" spans="1:23" x14ac:dyDescent="0.25">
      <c r="A31" s="6">
        <v>1</v>
      </c>
      <c r="B31" s="6">
        <v>2</v>
      </c>
      <c r="C31" s="6"/>
      <c r="D31" s="20" t="s">
        <v>48</v>
      </c>
      <c r="E31" s="20" t="s">
        <v>48</v>
      </c>
      <c r="F31" s="20" t="s">
        <v>27</v>
      </c>
      <c r="G31" s="20" t="s">
        <v>26</v>
      </c>
      <c r="H31" s="20" t="s">
        <v>33</v>
      </c>
      <c r="I31" s="20" t="s">
        <v>48</v>
      </c>
      <c r="J31" s="20" t="s">
        <v>32</v>
      </c>
      <c r="K31" s="20" t="s">
        <v>27</v>
      </c>
      <c r="L31" s="20" t="s">
        <v>27</v>
      </c>
      <c r="M31" s="20" t="s">
        <v>29</v>
      </c>
      <c r="N31" s="20" t="s">
        <v>27</v>
      </c>
      <c r="O31" s="20" t="s">
        <v>27</v>
      </c>
      <c r="P31" s="20" t="s">
        <v>33</v>
      </c>
      <c r="Q31" s="20" t="s">
        <v>28</v>
      </c>
    </row>
    <row r="32" spans="1:23" x14ac:dyDescent="0.25">
      <c r="A32" t="s">
        <v>0</v>
      </c>
      <c r="B32" s="6"/>
      <c r="C32" s="6"/>
      <c r="D32" s="16" t="str" cm="1">
        <f t="array" ref="D32">IFERROR(IF(D31="Fri"," ",_xlfn.XLOOKUP((D31&amp;" "&amp;D29),Tabel1[#Headers],$A$5:$AC$5)),"Ikke valgbar")</f>
        <v xml:space="preserve"> </v>
      </c>
      <c r="E32" s="16" t="str" cm="1">
        <f t="array" ref="E32">IFERROR(IF(E31="Fri"," ",_xlfn.XLOOKUP((E31&amp;" "&amp;E29),Tabel1[#Headers],$A$5:$AC$5)),"Ikke valgbar")</f>
        <v xml:space="preserve"> </v>
      </c>
      <c r="F32" s="16" t="str" cm="1">
        <f t="array" ref="F32">IFERROR(IF(F31="Fri","",_xlfn.XLOOKUP((F31&amp;" "&amp;F29),Tabel1[#Headers],$A$5:$AC$5)),"Ikke valgbar")</f>
        <v>Ikke valgbar</v>
      </c>
      <c r="G32" s="16" cm="1">
        <f t="array" ref="G32">IFERROR(IF(G31="Fri"," ",_xlfn.XLOOKUP((G31&amp;" "&amp;G29),Tabel1[#Headers],$A$5:$AC$5)),"Ikke valgbar")</f>
        <v>0.2673611111111111</v>
      </c>
      <c r="H32" s="16" cm="1">
        <f t="array" ref="H32">IFERROR(IF(H31="Fri"," ",_xlfn.XLOOKUP((H31&amp;" "&amp;H29),Tabel1[#Headers],$A$5:$AC$5)),"Ikke valgbar")</f>
        <v>0.23958333333333334</v>
      </c>
      <c r="I32" s="16" t="str" cm="1">
        <f t="array" ref="I32">IFERROR(IF(I31="Fri"," ",_xlfn.XLOOKUP((I31&amp;" "&amp;I29),Tabel1[#Headers],$A$5:$AC$5)),"Ikke valgbar")</f>
        <v xml:space="preserve"> </v>
      </c>
      <c r="J32" s="16" cm="1">
        <f t="array" ref="J32">IFERROR(IF(J31="Fri"," ",_xlfn.XLOOKUP((J31&amp;" "&amp;J29),Tabel1[#Headers],$A$5:$AC$5)),"Ikke valgbar")</f>
        <v>0.35069444444444448</v>
      </c>
      <c r="K32" s="16" cm="1">
        <f t="array" ref="K32">IFERROR(IF(K31="Fri"," ",_xlfn.XLOOKUP((K31&amp;" "&amp;K29),Tabel1[#Headers],$A$5:$AC$5)),"Ikke valgbar")</f>
        <v>0.34375</v>
      </c>
      <c r="L32" s="16" cm="1">
        <f t="array" ref="L32">IFERROR(IF(L31="Fri"," ",_xlfn.XLOOKUP((L31&amp;" "&amp;L29),Tabel1[#Headers],$A$5:$AC$5)),"Ikke valgbar")</f>
        <v>0.34375</v>
      </c>
      <c r="M32" s="16" cm="1">
        <f t="array" ref="M32">IFERROR(IF(M31="Fri"," ",_xlfn.XLOOKUP((M31&amp;" "&amp;M29),Tabel1[#Headers],$A$5:$AC$5)),"Ikke valgbar")</f>
        <v>0.53125</v>
      </c>
      <c r="N32" s="16" t="str" cm="1">
        <f t="array" ref="N32">IFERROR(IF(N31="Fri"," ",_xlfn.XLOOKUP((N31&amp;" "&amp;N29),Tabel1[#Headers],$A$5:$AC$5)),"Ikke valgbar")</f>
        <v>Ikke valgbar</v>
      </c>
      <c r="O32" s="16" cm="1">
        <f t="array" ref="O32">IFERROR(IF(O31="Fri"," ",_xlfn.XLOOKUP((O31&amp;" "&amp;O29),Tabel1[#Headers],$A$5:$AC$5)),"Ikke valgbar")</f>
        <v>0.28125</v>
      </c>
      <c r="P32" s="16" cm="1">
        <f t="array" ref="P32">IFERROR(IF(P31="Fri"," ",_xlfn.XLOOKUP((P31&amp;" "&amp;P29),Tabel1[#Headers],$A$5:$AC$5)),"Ikke valgbar")</f>
        <v>0.28125</v>
      </c>
      <c r="Q32" s="16" cm="1">
        <f t="array" ref="Q32">IFERROR(IF(Q31="Fri"," ",_xlfn.XLOOKUP((Q31&amp;" "&amp;Q29),Tabel1[#Headers],$A$5:$AC$5)),"Ikke valgbar")</f>
        <v>0.48958333333333331</v>
      </c>
    </row>
    <row r="33" spans="1:18" x14ac:dyDescent="0.25">
      <c r="A33" t="s">
        <v>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8" ht="75" x14ac:dyDescent="0.25">
      <c r="A34" s="7" t="s">
        <v>2</v>
      </c>
      <c r="D34" s="15"/>
      <c r="E34" s="15"/>
      <c r="F34" s="15"/>
      <c r="G34" s="1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25">
      <c r="A35" t="s">
        <v>5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8" x14ac:dyDescent="0.25">
      <c r="A36" t="s">
        <v>6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8" x14ac:dyDescent="0.25">
      <c r="A37" s="8" t="s">
        <v>2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x14ac:dyDescent="0.25">
      <c r="A38" t="s">
        <v>5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8" x14ac:dyDescent="0.25">
      <c r="A39" t="s">
        <v>9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8" x14ac:dyDescent="0.25"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8" x14ac:dyDescent="0.25">
      <c r="D41"/>
      <c r="E41"/>
      <c r="F41"/>
      <c r="G41"/>
      <c r="H41"/>
      <c r="I41"/>
      <c r="J41"/>
      <c r="K41"/>
      <c r="L41"/>
      <c r="M41"/>
      <c r="N41"/>
      <c r="O41"/>
    </row>
    <row r="42" spans="1:18" x14ac:dyDescent="0.25"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</sheetData>
  <phoneticPr fontId="6" type="noConversion"/>
  <dataValidations count="1">
    <dataValidation type="list" allowBlank="1" showInputMessage="1" showErrorMessage="1" sqref="D31:Q31" xr:uid="{AD4E0E86-77EA-4D20-A5E4-A46BF458BD01}">
      <formula1>$W$18:$W$26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DD89-6522-4316-BB82-057FEF915E7A}">
  <dimension ref="A1:P89"/>
  <sheetViews>
    <sheetView topLeftCell="A10" workbookViewId="0">
      <selection activeCell="H24" sqref="H24:H33"/>
    </sheetView>
  </sheetViews>
  <sheetFormatPr defaultRowHeight="15" x14ac:dyDescent="0.25"/>
  <sheetData>
    <row r="1" spans="1:16" x14ac:dyDescent="0.25">
      <c r="A1" s="4"/>
      <c r="B1" s="4" t="s">
        <v>26</v>
      </c>
      <c r="C1" s="4"/>
      <c r="D1" s="4"/>
      <c r="E1" s="4" t="s">
        <v>26</v>
      </c>
      <c r="F1" s="4"/>
      <c r="G1" s="4"/>
      <c r="H1" s="4" t="s">
        <v>26</v>
      </c>
      <c r="I1" s="4"/>
      <c r="J1" s="4"/>
      <c r="K1" s="4" t="s">
        <v>26</v>
      </c>
      <c r="L1" s="4"/>
      <c r="M1" s="4"/>
      <c r="N1" s="4" t="s">
        <v>26</v>
      </c>
      <c r="O1" s="4"/>
      <c r="P1" s="4"/>
    </row>
    <row r="2" spans="1:16" x14ac:dyDescent="0.25">
      <c r="A2" t="s">
        <v>0</v>
      </c>
      <c r="B2" s="2">
        <f>B3-Tom</f>
        <v>0.24652777777777776</v>
      </c>
      <c r="C2" s="1"/>
      <c r="D2" s="1"/>
      <c r="E2" s="2">
        <f>E3-Tom</f>
        <v>0.2673611111111111</v>
      </c>
      <c r="F2" s="1"/>
      <c r="G2" s="1"/>
      <c r="H2" s="2">
        <f>H3-Tom</f>
        <v>0.32291666666666669</v>
      </c>
      <c r="I2" s="1"/>
      <c r="J2" s="1"/>
      <c r="K2" s="2">
        <f>K3-Tom</f>
        <v>0.32291666666666669</v>
      </c>
      <c r="L2" s="1"/>
      <c r="M2" s="1"/>
      <c r="N2" s="2">
        <f>N3-Tom</f>
        <v>0.34375</v>
      </c>
      <c r="O2" s="1"/>
    </row>
    <row r="3" spans="1:16" x14ac:dyDescent="0.25">
      <c r="A3" t="s">
        <v>1</v>
      </c>
      <c r="B3" s="2">
        <v>0.2673611111111111</v>
      </c>
      <c r="C3" s="1"/>
      <c r="D3" s="1"/>
      <c r="E3" s="2">
        <v>0.28819444444444442</v>
      </c>
      <c r="F3" s="1"/>
      <c r="G3" s="1"/>
      <c r="H3" s="2">
        <v>0.34375</v>
      </c>
      <c r="I3" s="1"/>
      <c r="J3" s="1"/>
      <c r="K3" s="2">
        <v>0.34375</v>
      </c>
      <c r="L3" s="1"/>
      <c r="M3" s="1"/>
      <c r="N3" s="2">
        <v>0.36458333333333331</v>
      </c>
      <c r="O3" s="1"/>
    </row>
    <row r="4" spans="1:16" x14ac:dyDescent="0.25">
      <c r="A4" s="7" t="s">
        <v>2</v>
      </c>
      <c r="B4" s="7" t="s">
        <v>4</v>
      </c>
      <c r="C4" s="7"/>
      <c r="D4" s="7"/>
      <c r="E4" s="7" t="s">
        <v>3</v>
      </c>
      <c r="F4" s="7"/>
      <c r="G4" s="7"/>
      <c r="H4" s="7" t="s">
        <v>3</v>
      </c>
      <c r="I4" s="7"/>
      <c r="J4" s="7"/>
      <c r="K4" s="7" t="s">
        <v>3</v>
      </c>
      <c r="L4" s="7"/>
      <c r="M4" s="7"/>
      <c r="N4" s="7" t="s">
        <v>4</v>
      </c>
      <c r="O4" s="7"/>
      <c r="P4" s="7"/>
    </row>
    <row r="5" spans="1:16" x14ac:dyDescent="0.25">
      <c r="A5" t="s">
        <v>5</v>
      </c>
      <c r="B5" s="2">
        <v>0.4826388888888889</v>
      </c>
      <c r="C5" s="1"/>
      <c r="D5" s="1"/>
      <c r="E5" s="2">
        <v>0.52430555555555558</v>
      </c>
      <c r="F5" s="1"/>
      <c r="G5" s="1"/>
      <c r="H5" s="2">
        <v>0.58680555555555558</v>
      </c>
      <c r="I5" s="1"/>
      <c r="J5" s="1"/>
      <c r="K5" s="2">
        <v>0.58680555555555558</v>
      </c>
      <c r="L5" s="1"/>
      <c r="M5" s="1"/>
      <c r="N5" s="2">
        <v>0.58680555555555558</v>
      </c>
      <c r="O5" s="1"/>
    </row>
    <row r="6" spans="1:16" x14ac:dyDescent="0.25">
      <c r="A6" t="s">
        <v>6</v>
      </c>
      <c r="B6" s="2">
        <v>0.49652777777777779</v>
      </c>
      <c r="C6" s="1"/>
      <c r="D6" s="1"/>
      <c r="E6" s="2">
        <v>0.55208333333333337</v>
      </c>
      <c r="F6" s="1"/>
      <c r="G6" s="1"/>
      <c r="H6" s="2">
        <v>0.59375</v>
      </c>
      <c r="I6" s="1"/>
      <c r="J6" s="1"/>
      <c r="K6" s="2">
        <v>0.63194444444444442</v>
      </c>
      <c r="L6" s="1"/>
      <c r="M6" s="1"/>
      <c r="N6" s="2">
        <v>0.67708333333333337</v>
      </c>
      <c r="O6" s="1"/>
    </row>
    <row r="7" spans="1:16" x14ac:dyDescent="0.25">
      <c r="A7" s="8" t="s">
        <v>2</v>
      </c>
      <c r="B7" s="7" t="s">
        <v>7</v>
      </c>
      <c r="C7" s="7"/>
      <c r="D7" s="7"/>
      <c r="E7" s="7" t="s">
        <v>7</v>
      </c>
      <c r="F7" s="7"/>
      <c r="G7" s="7"/>
      <c r="H7" s="7" t="s">
        <v>7</v>
      </c>
      <c r="I7" s="7"/>
      <c r="J7" s="7"/>
      <c r="K7" s="7" t="s">
        <v>7</v>
      </c>
      <c r="L7" s="7"/>
      <c r="M7" s="7"/>
      <c r="N7" s="7" t="s">
        <v>8</v>
      </c>
      <c r="O7" s="7"/>
      <c r="P7" s="7"/>
    </row>
    <row r="8" spans="1:16" x14ac:dyDescent="0.25">
      <c r="A8" t="s">
        <v>5</v>
      </c>
      <c r="B8" s="2">
        <v>0.73611111111111116</v>
      </c>
      <c r="C8" s="1"/>
      <c r="D8" s="1"/>
      <c r="E8" s="2">
        <v>0.78819444444444442</v>
      </c>
      <c r="F8" s="1"/>
      <c r="G8" s="1"/>
      <c r="H8" s="2">
        <v>0.82986111111111116</v>
      </c>
      <c r="I8" s="1"/>
      <c r="J8" s="1"/>
      <c r="K8" s="2">
        <v>0.87152777777777779</v>
      </c>
      <c r="L8" s="1"/>
      <c r="M8" s="1"/>
      <c r="N8" s="2">
        <v>0.89930555555555558</v>
      </c>
      <c r="O8" s="1"/>
    </row>
    <row r="9" spans="1:16" x14ac:dyDescent="0.25">
      <c r="A9" t="s">
        <v>9</v>
      </c>
      <c r="B9" s="2">
        <f>B8+Tom</f>
        <v>0.75694444444444453</v>
      </c>
      <c r="C9" s="1"/>
      <c r="D9" s="1"/>
      <c r="E9" s="2">
        <f>E8+Tom</f>
        <v>0.80902777777777779</v>
      </c>
      <c r="F9" s="1"/>
      <c r="G9" s="1"/>
      <c r="H9" s="2">
        <f>H8+Tom</f>
        <v>0.85069444444444453</v>
      </c>
      <c r="I9" s="1"/>
      <c r="J9" s="1"/>
      <c r="K9" s="2">
        <f>K8+Tom</f>
        <v>0.89236111111111116</v>
      </c>
      <c r="L9" s="1"/>
      <c r="M9" s="1"/>
      <c r="N9" s="2">
        <f>N8+Tom</f>
        <v>0.92013888888888895</v>
      </c>
      <c r="O9" s="1"/>
    </row>
    <row r="10" spans="1:16" x14ac:dyDescent="0.25">
      <c r="B10" s="2">
        <f>B9-B2-Pause</f>
        <v>0.46875000000000006</v>
      </c>
      <c r="C10" s="3">
        <f>ROUNDUP(B10/((1/24/60)*30),0)*((1/24/60)*30)</f>
        <v>0.47916666666666663</v>
      </c>
      <c r="D10" s="1"/>
      <c r="E10" s="2">
        <f>E9-E2-Pause</f>
        <v>0.50000000000000011</v>
      </c>
      <c r="F10" s="3">
        <f>ROUNDUP(E10/((1/24/60)*30),0)*((1/24/60)*30)</f>
        <v>0.5</v>
      </c>
      <c r="G10" s="1"/>
      <c r="H10" s="2">
        <f>H9-H2-Pause</f>
        <v>0.48611111111111122</v>
      </c>
      <c r="I10" s="3">
        <f>ROUNDUP(H10/((1/24/60)*30),0)*((1/24/60)*30)</f>
        <v>0.5</v>
      </c>
      <c r="J10" s="1"/>
      <c r="K10" s="2">
        <f>K9-K2-Pause</f>
        <v>0.52777777777777779</v>
      </c>
      <c r="L10" s="3">
        <f>ROUNDUP(K10/((1/24/60)*30),0)*((1/24/60)*30)</f>
        <v>0.54166666666666663</v>
      </c>
      <c r="M10" s="1"/>
      <c r="N10" s="2">
        <f>N9-N2-Pause</f>
        <v>0.53472222222222232</v>
      </c>
      <c r="O10" s="3">
        <f>ROUNDUP(N10/((1/24/60)*30),0)*((1/24/60)*30)</f>
        <v>0.54166666666666663</v>
      </c>
    </row>
    <row r="11" spans="1:16" x14ac:dyDescent="0.25">
      <c r="B11" s="1" t="s">
        <v>23</v>
      </c>
      <c r="C11" s="1"/>
      <c r="D11" s="1"/>
      <c r="E11" s="1" t="s">
        <v>24</v>
      </c>
      <c r="F11" s="1"/>
      <c r="G11" s="1"/>
      <c r="H11" s="1" t="s">
        <v>43</v>
      </c>
      <c r="I11" s="1"/>
      <c r="J11" s="1"/>
      <c r="K11" s="1" t="s">
        <v>42</v>
      </c>
      <c r="L11" s="1"/>
      <c r="M11" s="1"/>
      <c r="N11" s="1" t="s">
        <v>41</v>
      </c>
      <c r="O11" s="1"/>
    </row>
    <row r="12" spans="1:16" x14ac:dyDescent="0.25">
      <c r="A12" s="4"/>
      <c r="B12" s="4" t="s">
        <v>27</v>
      </c>
      <c r="C12" s="4"/>
      <c r="D12" s="4"/>
      <c r="E12" s="4" t="s">
        <v>27</v>
      </c>
      <c r="F12" s="4"/>
      <c r="G12" s="4"/>
      <c r="H12" s="4" t="s">
        <v>27</v>
      </c>
      <c r="I12" s="4"/>
      <c r="J12" s="4"/>
      <c r="K12" s="4" t="s">
        <v>27</v>
      </c>
      <c r="L12" s="4"/>
      <c r="M12" s="4"/>
      <c r="N12" s="4" t="s">
        <v>27</v>
      </c>
      <c r="O12" s="4"/>
      <c r="P12" s="4"/>
    </row>
    <row r="13" spans="1:16" x14ac:dyDescent="0.25">
      <c r="A13" t="s">
        <v>0</v>
      </c>
      <c r="B13" s="2">
        <f>B14-Tom</f>
        <v>0.28125</v>
      </c>
      <c r="C13" s="1"/>
      <c r="D13" s="1"/>
      <c r="E13" s="2">
        <f>E14-Tom</f>
        <v>0.34375</v>
      </c>
      <c r="F13" s="1"/>
      <c r="G13" s="1"/>
      <c r="H13" s="2">
        <f>H14-Tom</f>
        <v>0.36458333333333337</v>
      </c>
      <c r="I13" s="1"/>
      <c r="J13" s="1"/>
      <c r="K13" s="2">
        <f>K14-Tom</f>
        <v>0.38194444444444448</v>
      </c>
      <c r="L13" s="1"/>
      <c r="M13" s="1"/>
      <c r="N13" s="2">
        <f>N14-Tom</f>
        <v>0.40625</v>
      </c>
      <c r="O13" s="1"/>
    </row>
    <row r="14" spans="1:16" x14ac:dyDescent="0.25">
      <c r="A14" t="s">
        <v>1</v>
      </c>
      <c r="B14" s="2">
        <v>0.30208333333333331</v>
      </c>
      <c r="C14" s="1"/>
      <c r="D14" s="1"/>
      <c r="E14" s="2">
        <v>0.36458333333333331</v>
      </c>
      <c r="F14" s="1"/>
      <c r="G14" s="1"/>
      <c r="H14" s="2">
        <v>0.38541666666666669</v>
      </c>
      <c r="I14" s="1"/>
      <c r="J14" s="1"/>
      <c r="K14" s="2">
        <v>0.40277777777777779</v>
      </c>
      <c r="L14" s="1"/>
      <c r="M14" s="1"/>
      <c r="N14" s="2">
        <v>0.42708333333333331</v>
      </c>
      <c r="O14" s="1"/>
    </row>
    <row r="15" spans="1:16" x14ac:dyDescent="0.25">
      <c r="A15" s="7" t="s">
        <v>2</v>
      </c>
      <c r="B15" s="7" t="s">
        <v>11</v>
      </c>
      <c r="C15" s="7"/>
      <c r="D15" s="7"/>
      <c r="E15" s="7" t="s">
        <v>11</v>
      </c>
      <c r="F15" s="7"/>
      <c r="G15" s="7"/>
      <c r="H15" s="7" t="s">
        <v>11</v>
      </c>
      <c r="I15" s="7"/>
      <c r="J15" s="7"/>
      <c r="K15" s="7" t="s">
        <v>11</v>
      </c>
      <c r="L15" s="7"/>
      <c r="M15" s="7"/>
      <c r="N15" s="7" t="s">
        <v>11</v>
      </c>
      <c r="O15" s="7"/>
      <c r="P15" s="7"/>
    </row>
    <row r="16" spans="1:16" x14ac:dyDescent="0.25">
      <c r="A16" t="s">
        <v>5</v>
      </c>
      <c r="B16" s="2">
        <v>0.54166666666666663</v>
      </c>
      <c r="C16" s="1"/>
      <c r="D16" s="1"/>
      <c r="E16" s="2">
        <v>0.60416666666666663</v>
      </c>
      <c r="F16" s="1"/>
      <c r="G16" s="1"/>
      <c r="H16" s="2">
        <v>0.625</v>
      </c>
      <c r="I16" s="1"/>
      <c r="J16" s="1"/>
      <c r="K16" s="2">
        <v>0.64583333333333337</v>
      </c>
      <c r="L16" s="1"/>
      <c r="M16" s="1"/>
      <c r="N16" s="2">
        <v>0.66666666666666663</v>
      </c>
      <c r="O16" s="1"/>
    </row>
    <row r="17" spans="1:16" x14ac:dyDescent="0.25">
      <c r="A17" t="s">
        <v>6</v>
      </c>
      <c r="B17" s="2">
        <v>0.59375</v>
      </c>
      <c r="C17" s="1"/>
      <c r="D17" s="1"/>
      <c r="E17" s="2">
        <v>0.61805555555555558</v>
      </c>
      <c r="F17" s="1"/>
      <c r="G17" s="1"/>
      <c r="H17" s="2">
        <v>0.63888888888888884</v>
      </c>
      <c r="I17" s="1"/>
      <c r="J17" s="1"/>
      <c r="K17" s="2">
        <v>0.67708333333333337</v>
      </c>
      <c r="L17" s="1"/>
      <c r="M17" s="1"/>
      <c r="N17" s="2">
        <v>0.68055555555555558</v>
      </c>
      <c r="O17" s="1"/>
    </row>
    <row r="18" spans="1:16" x14ac:dyDescent="0.25">
      <c r="A18" s="8" t="s">
        <v>2</v>
      </c>
      <c r="B18" s="7" t="s">
        <v>12</v>
      </c>
      <c r="C18" s="7"/>
      <c r="D18" s="7"/>
      <c r="E18" s="7" t="s">
        <v>12</v>
      </c>
      <c r="F18" s="7"/>
      <c r="G18" s="7"/>
      <c r="H18" s="7" t="s">
        <v>12</v>
      </c>
      <c r="I18" s="7"/>
      <c r="J18" s="7"/>
      <c r="K18" s="7" t="s">
        <v>13</v>
      </c>
      <c r="L18" s="7"/>
      <c r="M18" s="7"/>
      <c r="N18" s="7" t="s">
        <v>12</v>
      </c>
      <c r="O18" s="7"/>
      <c r="P18" s="7"/>
    </row>
    <row r="19" spans="1:16" x14ac:dyDescent="0.25">
      <c r="A19" t="s">
        <v>5</v>
      </c>
      <c r="B19" s="2">
        <v>0.82986111111111116</v>
      </c>
      <c r="C19" s="1"/>
      <c r="D19" s="1"/>
      <c r="E19" s="2">
        <v>0.85069444444444442</v>
      </c>
      <c r="F19" s="1"/>
      <c r="G19" s="1"/>
      <c r="H19" s="2">
        <v>0.87152777777777779</v>
      </c>
      <c r="I19" s="1"/>
      <c r="J19" s="1"/>
      <c r="K19" s="2">
        <v>0.91319444444444442</v>
      </c>
      <c r="L19" s="1"/>
      <c r="M19" s="1"/>
      <c r="N19" s="2">
        <v>0.91319444444444442</v>
      </c>
      <c r="O19" s="1"/>
    </row>
    <row r="20" spans="1:16" x14ac:dyDescent="0.25">
      <c r="A20" t="s">
        <v>9</v>
      </c>
      <c r="B20" s="2">
        <f>B19+Tom</f>
        <v>0.85069444444444453</v>
      </c>
      <c r="C20" s="1"/>
      <c r="D20" s="1"/>
      <c r="E20" s="2">
        <f>E19+Tom</f>
        <v>0.87152777777777779</v>
      </c>
      <c r="F20" s="1"/>
      <c r="G20" s="1"/>
      <c r="H20" s="2">
        <f>H19+Tom</f>
        <v>0.89236111111111116</v>
      </c>
      <c r="I20" s="1"/>
      <c r="J20" s="1"/>
      <c r="K20" s="2">
        <f>K19+Tom</f>
        <v>0.93402777777777779</v>
      </c>
      <c r="L20" s="1"/>
      <c r="M20" s="1"/>
      <c r="N20" s="2">
        <f>N19+Tom</f>
        <v>0.93402777777777779</v>
      </c>
      <c r="O20" s="1"/>
    </row>
    <row r="21" spans="1:16" x14ac:dyDescent="0.25">
      <c r="B21" s="2">
        <f>B20-B13-Pause</f>
        <v>0.5277777777777779</v>
      </c>
      <c r="C21" s="3">
        <f>ROUNDUP(B21/((1/24/60)*30),0)*((1/24/60)*30)</f>
        <v>0.54166666666666663</v>
      </c>
      <c r="D21" s="1"/>
      <c r="E21" s="2">
        <f>E20-E13-Pause</f>
        <v>0.4861111111111111</v>
      </c>
      <c r="F21" s="3">
        <f>ROUNDUP(E21/((1/24/60)*30),0)*((1/24/60)*30)</f>
        <v>0.5</v>
      </c>
      <c r="G21" s="1"/>
      <c r="H21" s="2">
        <f>H20-H13-Pause</f>
        <v>0.4861111111111111</v>
      </c>
      <c r="I21" s="3">
        <f>ROUNDUP(H21/((1/24/60)*30),0)*((1/24/60)*30)</f>
        <v>0.5</v>
      </c>
      <c r="J21" s="1"/>
      <c r="K21" s="2">
        <f>K20-K13-Pause</f>
        <v>0.51041666666666663</v>
      </c>
      <c r="L21" s="3">
        <f>ROUNDUP(K21/((1/24/60)*30),0)*((1/24/60)*30)</f>
        <v>0.52083333333333326</v>
      </c>
      <c r="M21" s="1"/>
      <c r="N21" s="2">
        <f>N20-N13-Pause</f>
        <v>0.4861111111111111</v>
      </c>
      <c r="O21" s="3">
        <f>ROUNDUP(N21/((1/24/60)*30),0)*((1/24/60)*30)</f>
        <v>0.5</v>
      </c>
    </row>
    <row r="22" spans="1:16" x14ac:dyDescent="0.25">
      <c r="B22" s="1" t="s">
        <v>41</v>
      </c>
      <c r="C22" s="1"/>
      <c r="D22" s="1"/>
      <c r="E22" s="1" t="s">
        <v>25</v>
      </c>
      <c r="F22" s="1"/>
      <c r="G22" s="1"/>
      <c r="H22" s="1" t="s">
        <v>42</v>
      </c>
      <c r="I22" s="1"/>
      <c r="J22" s="1"/>
      <c r="K22" s="1" t="s">
        <v>10</v>
      </c>
      <c r="L22" s="1"/>
      <c r="M22" s="1"/>
      <c r="N22" s="1" t="s">
        <v>43</v>
      </c>
      <c r="O22" s="1"/>
    </row>
    <row r="23" spans="1:16" x14ac:dyDescent="0.25">
      <c r="A23" s="6"/>
      <c r="B23" s="4" t="s">
        <v>28</v>
      </c>
      <c r="C23" s="4"/>
      <c r="D23" s="4"/>
      <c r="E23" s="4" t="s">
        <v>28</v>
      </c>
      <c r="F23" s="4"/>
      <c r="G23" s="4"/>
      <c r="H23" s="4" t="s">
        <v>28</v>
      </c>
      <c r="I23" s="4"/>
      <c r="J23" s="4"/>
      <c r="K23" s="4"/>
      <c r="L23" s="4"/>
      <c r="M23" s="4"/>
      <c r="N23" s="4"/>
      <c r="O23" s="4"/>
      <c r="P23" s="6"/>
    </row>
    <row r="24" spans="1:16" x14ac:dyDescent="0.25">
      <c r="A24" t="s">
        <v>0</v>
      </c>
      <c r="B24" s="2">
        <f>B25-Tom</f>
        <v>0.22569444444444445</v>
      </c>
      <c r="C24" s="1"/>
      <c r="D24" s="1"/>
      <c r="E24" s="2">
        <f>E25-Tom</f>
        <v>0.44791666666666669</v>
      </c>
      <c r="F24" s="1"/>
      <c r="G24" s="1"/>
      <c r="H24" s="2">
        <f>H25-Tom</f>
        <v>0.48958333333333331</v>
      </c>
      <c r="I24" s="1"/>
      <c r="J24" s="1"/>
      <c r="K24" s="1"/>
      <c r="L24" s="1"/>
      <c r="M24" s="1"/>
      <c r="N24" s="1"/>
      <c r="O24" s="1"/>
    </row>
    <row r="25" spans="1:16" x14ac:dyDescent="0.25">
      <c r="A25" t="s">
        <v>1</v>
      </c>
      <c r="B25" s="2">
        <v>0.24652777777777779</v>
      </c>
      <c r="C25" s="1"/>
      <c r="D25" s="1"/>
      <c r="E25" s="2">
        <v>0.46875</v>
      </c>
      <c r="F25" s="1"/>
      <c r="G25" s="1"/>
      <c r="H25" s="2">
        <v>0.51041666666666663</v>
      </c>
      <c r="I25" s="1"/>
      <c r="J25" s="1"/>
      <c r="K25" s="1"/>
      <c r="L25" s="1"/>
      <c r="M25" s="1"/>
      <c r="N25" s="1"/>
      <c r="O25" s="1"/>
    </row>
    <row r="26" spans="1:16" x14ac:dyDescent="0.25">
      <c r="A26" s="7" t="s">
        <v>2</v>
      </c>
      <c r="B26" s="7" t="s">
        <v>14</v>
      </c>
      <c r="C26" s="7"/>
      <c r="D26" s="7"/>
      <c r="E26" s="7" t="s">
        <v>14</v>
      </c>
      <c r="F26" s="7"/>
      <c r="G26" s="7"/>
      <c r="H26" s="7" t="s">
        <v>14</v>
      </c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t="s">
        <v>5</v>
      </c>
      <c r="B27" s="2">
        <v>0.40972222222222221</v>
      </c>
      <c r="C27" s="1"/>
      <c r="D27" s="1"/>
      <c r="E27" s="2">
        <v>0.63888888888888884</v>
      </c>
      <c r="F27" s="1"/>
      <c r="G27" s="1"/>
      <c r="H27" s="2">
        <v>0.68055555555555558</v>
      </c>
      <c r="I27" s="1"/>
      <c r="J27" s="1"/>
      <c r="K27" s="1"/>
      <c r="L27" s="1"/>
      <c r="M27" s="1"/>
      <c r="N27" s="1"/>
      <c r="O27" s="1"/>
    </row>
    <row r="28" spans="1:16" x14ac:dyDescent="0.25">
      <c r="A28" t="s">
        <v>6</v>
      </c>
      <c r="B28" s="2">
        <v>0.44791666666666669</v>
      </c>
      <c r="C28" s="1"/>
      <c r="D28" s="1"/>
      <c r="E28" s="2">
        <v>0.66666666666666663</v>
      </c>
      <c r="F28" s="1"/>
      <c r="G28" s="1"/>
      <c r="H28" s="2">
        <v>0.70486111111111116</v>
      </c>
      <c r="I28" s="1"/>
      <c r="J28" s="1"/>
      <c r="K28" s="1"/>
      <c r="L28" s="1"/>
      <c r="M28" s="1"/>
      <c r="N28" s="1"/>
      <c r="O28" s="1"/>
    </row>
    <row r="29" spans="1:16" x14ac:dyDescent="0.25">
      <c r="A29" s="8" t="s">
        <v>2</v>
      </c>
      <c r="B29" s="7" t="s">
        <v>15</v>
      </c>
      <c r="C29" s="7"/>
      <c r="D29" s="7"/>
      <c r="E29" s="7" t="s">
        <v>15</v>
      </c>
      <c r="F29" s="7"/>
      <c r="G29" s="7"/>
      <c r="H29" s="7" t="s">
        <v>15</v>
      </c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t="s">
        <v>5</v>
      </c>
      <c r="B30" s="2">
        <v>0.61111111111111116</v>
      </c>
      <c r="C30" s="1"/>
      <c r="D30" s="1"/>
      <c r="E30" s="2">
        <v>0.82986111111111116</v>
      </c>
      <c r="F30" s="1"/>
      <c r="G30" s="1"/>
      <c r="H30" s="2">
        <v>0.87152777777777779</v>
      </c>
      <c r="I30" s="1"/>
      <c r="J30" s="1"/>
      <c r="K30" s="1"/>
      <c r="L30" s="1"/>
      <c r="M30" s="1"/>
      <c r="N30" s="1"/>
      <c r="O30" s="1"/>
    </row>
    <row r="31" spans="1:16" x14ac:dyDescent="0.25">
      <c r="A31" t="s">
        <v>9</v>
      </c>
      <c r="B31" s="2">
        <f>B30+Tom</f>
        <v>0.63194444444444453</v>
      </c>
      <c r="C31" s="1"/>
      <c r="D31" s="1"/>
      <c r="E31" s="2">
        <f>E30+Tom</f>
        <v>0.85069444444444453</v>
      </c>
      <c r="F31" s="1"/>
      <c r="G31" s="1"/>
      <c r="H31" s="2">
        <f>H30+Tom</f>
        <v>0.89236111111111116</v>
      </c>
      <c r="I31" s="1"/>
      <c r="J31" s="1"/>
      <c r="K31" s="1"/>
      <c r="L31" s="1"/>
      <c r="M31" s="1"/>
      <c r="N31" s="1"/>
      <c r="O31" s="1"/>
    </row>
    <row r="32" spans="1:16" x14ac:dyDescent="0.25">
      <c r="B32" s="2">
        <f>B31-B24-Pause</f>
        <v>0.36458333333333343</v>
      </c>
      <c r="C32" s="3">
        <f>ROUNDUP(B32/((1/24/60)*30),0)*((1/24/60)*30)</f>
        <v>0.375</v>
      </c>
      <c r="D32" s="1"/>
      <c r="E32" s="2">
        <f>E31-E24-Pause</f>
        <v>0.36111111111111116</v>
      </c>
      <c r="F32" s="3">
        <f>ROUNDUP(E32/((1/24/60)*30),0)*((1/24/60)*30)</f>
        <v>0.375</v>
      </c>
      <c r="G32" s="1"/>
      <c r="H32" s="2">
        <f>H31-H24-Pause</f>
        <v>0.36111111111111116</v>
      </c>
      <c r="I32" s="3">
        <f>ROUNDUP(H32/((1/24/60)*30),0)*((1/24/60)*30)</f>
        <v>0.375</v>
      </c>
      <c r="J32" s="1"/>
      <c r="K32" s="1"/>
      <c r="L32" s="1"/>
      <c r="M32" s="1"/>
      <c r="N32" s="1"/>
      <c r="O32" s="1"/>
    </row>
    <row r="33" spans="1:16" x14ac:dyDescent="0.25">
      <c r="B33" s="1" t="s">
        <v>24</v>
      </c>
      <c r="C33" s="1"/>
      <c r="D33" s="1"/>
      <c r="E33" s="1" t="s">
        <v>41</v>
      </c>
      <c r="F33" s="1"/>
      <c r="G33" s="1"/>
      <c r="H33" s="1" t="s">
        <v>43</v>
      </c>
      <c r="I33" s="1"/>
      <c r="J33" s="1"/>
      <c r="K33" s="1"/>
      <c r="L33" s="1"/>
      <c r="M33" s="1"/>
      <c r="N33" s="1"/>
      <c r="O33" s="1"/>
    </row>
    <row r="34" spans="1:16" x14ac:dyDescent="0.25">
      <c r="A34" s="6"/>
      <c r="B34" s="4" t="s">
        <v>29</v>
      </c>
      <c r="C34" s="4"/>
      <c r="D34" s="4"/>
      <c r="E34" s="4" t="s">
        <v>29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6"/>
    </row>
    <row r="35" spans="1:16" x14ac:dyDescent="0.25">
      <c r="A35" t="s">
        <v>0</v>
      </c>
      <c r="B35" s="2">
        <f>B36-Tom</f>
        <v>0.3611111111111111</v>
      </c>
      <c r="C35" s="1"/>
      <c r="D35" s="1"/>
      <c r="E35" s="2">
        <f>E36-Tom</f>
        <v>0.53125</v>
      </c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6" x14ac:dyDescent="0.25">
      <c r="A36" t="s">
        <v>1</v>
      </c>
      <c r="B36" s="2">
        <v>0.38194444444444442</v>
      </c>
      <c r="C36" s="1"/>
      <c r="D36" s="1"/>
      <c r="E36" s="2">
        <v>0.55208333333333337</v>
      </c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6" x14ac:dyDescent="0.25">
      <c r="A37" s="7" t="s">
        <v>2</v>
      </c>
      <c r="B37" s="7" t="s">
        <v>14</v>
      </c>
      <c r="C37" s="7"/>
      <c r="D37" s="7"/>
      <c r="E37" s="7" t="s">
        <v>16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t="s">
        <v>5</v>
      </c>
      <c r="B38" s="2">
        <v>0.55555555555555558</v>
      </c>
      <c r="C38" s="1"/>
      <c r="D38" s="1"/>
      <c r="E38" s="2">
        <v>0.70138888888888884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6" x14ac:dyDescent="0.25">
      <c r="A39" t="s">
        <v>6</v>
      </c>
      <c r="B39" s="2">
        <v>0.58333333333333337</v>
      </c>
      <c r="C39" s="1"/>
      <c r="D39" s="1"/>
      <c r="E39" s="2">
        <v>0.75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6" x14ac:dyDescent="0.25">
      <c r="A40" s="8" t="s">
        <v>2</v>
      </c>
      <c r="B40" s="7" t="s">
        <v>15</v>
      </c>
      <c r="C40" s="7"/>
      <c r="D40" s="7"/>
      <c r="E40" s="7" t="s">
        <v>15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x14ac:dyDescent="0.25">
      <c r="A41" t="s">
        <v>5</v>
      </c>
      <c r="B41" s="2">
        <v>0.74652777777777779</v>
      </c>
      <c r="C41" s="1"/>
      <c r="D41" s="1"/>
      <c r="E41" s="2">
        <v>0.91319444444444442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6" x14ac:dyDescent="0.25">
      <c r="A42" t="s">
        <v>9</v>
      </c>
      <c r="B42" s="2">
        <f>B41+Tom</f>
        <v>0.76736111111111116</v>
      </c>
      <c r="C42" s="1"/>
      <c r="D42" s="1"/>
      <c r="E42" s="2">
        <f>E41+Tom</f>
        <v>0.93402777777777779</v>
      </c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6" x14ac:dyDescent="0.25">
      <c r="B43" s="2">
        <f>B42-B35-Pause</f>
        <v>0.36458333333333337</v>
      </c>
      <c r="C43" s="3">
        <f>ROUNDUP(B43/((1/24/60)*30),0)*((1/24/60)*30)</f>
        <v>0.375</v>
      </c>
      <c r="D43" s="1"/>
      <c r="E43" s="2">
        <f>E42-E35-Pause</f>
        <v>0.3611111111111111</v>
      </c>
      <c r="F43" s="3">
        <f>ROUNDUP(E43/((1/24/60)*30),0)*((1/24/60)*30)</f>
        <v>0.375</v>
      </c>
      <c r="G43" s="1"/>
      <c r="H43" s="1"/>
      <c r="I43" s="1"/>
      <c r="J43" s="1"/>
      <c r="K43" s="1"/>
      <c r="L43" s="1"/>
      <c r="M43" s="1"/>
      <c r="N43" s="1"/>
      <c r="O43" s="1"/>
    </row>
    <row r="44" spans="1:16" x14ac:dyDescent="0.25">
      <c r="B44" s="1" t="s">
        <v>43</v>
      </c>
      <c r="C44" s="1"/>
      <c r="D44" s="1"/>
      <c r="E44" s="1" t="s">
        <v>25</v>
      </c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6" x14ac:dyDescent="0.25">
      <c r="A45" s="6"/>
      <c r="B45" s="4" t="s">
        <v>30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6"/>
    </row>
    <row r="46" spans="1:16" x14ac:dyDescent="0.25">
      <c r="A46" t="s">
        <v>0</v>
      </c>
      <c r="B46" s="2">
        <f>B47-Tom</f>
        <v>0.25347222222222227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6" x14ac:dyDescent="0.25">
      <c r="A47" t="s">
        <v>1</v>
      </c>
      <c r="B47" s="2">
        <v>0.27430555555555558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 x14ac:dyDescent="0.25">
      <c r="A48" s="7" t="s">
        <v>2</v>
      </c>
      <c r="B48" s="7" t="s">
        <v>17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x14ac:dyDescent="0.25">
      <c r="A49" t="s">
        <v>5</v>
      </c>
      <c r="B49" s="2">
        <v>0.52430555555555558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6" x14ac:dyDescent="0.25">
      <c r="A50" t="s">
        <v>6</v>
      </c>
      <c r="B50" s="2">
        <v>0.55555555555555558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6" x14ac:dyDescent="0.25">
      <c r="A51" s="8" t="s">
        <v>2</v>
      </c>
      <c r="B51" s="7" t="s">
        <v>18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x14ac:dyDescent="0.25">
      <c r="A52" t="s">
        <v>5</v>
      </c>
      <c r="B52" s="2">
        <v>0.80555555555555558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6" x14ac:dyDescent="0.25">
      <c r="A53" t="s">
        <v>9</v>
      </c>
      <c r="B53" s="2">
        <f>B52+Tom</f>
        <v>0.82638888888888895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6" x14ac:dyDescent="0.25">
      <c r="B54" s="2">
        <f>B53-B46-Pause</f>
        <v>0.53125000000000011</v>
      </c>
      <c r="C54" s="3">
        <f>ROUNDUP(B54/((1/24/60)*30),0)*((1/24/60)*30)</f>
        <v>0.54166666666666663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6" x14ac:dyDescent="0.25">
      <c r="B55" s="1" t="s">
        <v>23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6" x14ac:dyDescent="0.25">
      <c r="A56" s="6"/>
      <c r="B56" s="4" t="s">
        <v>31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t="s">
        <v>0</v>
      </c>
      <c r="B57" s="2">
        <f>B58-Tom</f>
        <v>0.2673611111111111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6" x14ac:dyDescent="0.25">
      <c r="A58" t="s">
        <v>1</v>
      </c>
      <c r="B58" s="2">
        <v>0.28819444444444442</v>
      </c>
      <c r="C58" s="1"/>
      <c r="D58" s="1"/>
      <c r="E58" s="1"/>
      <c r="F58" s="1"/>
      <c r="G58" s="1"/>
      <c r="H58" s="1"/>
      <c r="I58" s="1"/>
      <c r="J58" s="1"/>
      <c r="K58" s="4"/>
      <c r="L58" s="4"/>
      <c r="M58" s="4"/>
      <c r="N58" s="4"/>
      <c r="O58" s="4"/>
      <c r="P58" s="4"/>
    </row>
    <row r="59" spans="1:16" x14ac:dyDescent="0.25">
      <c r="A59" s="7" t="s">
        <v>2</v>
      </c>
      <c r="B59" s="7" t="s">
        <v>19</v>
      </c>
      <c r="C59" s="7"/>
      <c r="D59" s="7"/>
      <c r="E59" s="7"/>
      <c r="F59" s="7"/>
      <c r="G59" s="7"/>
      <c r="H59" s="7"/>
      <c r="I59" s="7"/>
      <c r="J59" s="7"/>
      <c r="K59" s="2"/>
      <c r="L59" s="2"/>
      <c r="M59" s="2"/>
      <c r="N59" s="2"/>
      <c r="O59" s="2"/>
      <c r="P59" s="2"/>
    </row>
    <row r="60" spans="1:16" x14ac:dyDescent="0.25">
      <c r="A60" t="s">
        <v>5</v>
      </c>
      <c r="B60" s="2">
        <v>0.52777777777777779</v>
      </c>
      <c r="C60" s="1"/>
      <c r="D60" s="1"/>
      <c r="E60" s="1"/>
      <c r="F60" s="1"/>
      <c r="G60" s="1"/>
      <c r="H60" s="1"/>
      <c r="I60" s="1"/>
      <c r="J60" s="1"/>
      <c r="K60" s="2"/>
      <c r="L60" s="2"/>
      <c r="M60" s="2"/>
      <c r="N60" s="2"/>
      <c r="O60" s="2"/>
      <c r="P60" s="2"/>
    </row>
    <row r="61" spans="1:16" x14ac:dyDescent="0.25">
      <c r="A61" t="s">
        <v>6</v>
      </c>
      <c r="B61" s="2">
        <v>0.55208333333333337</v>
      </c>
      <c r="C61" s="1"/>
      <c r="D61" s="1"/>
      <c r="E61" s="1"/>
      <c r="F61" s="1"/>
      <c r="G61" s="1"/>
      <c r="H61" s="1"/>
      <c r="I61" s="1"/>
      <c r="J61" s="1"/>
      <c r="K61" s="7"/>
      <c r="L61" s="7"/>
      <c r="M61" s="7"/>
      <c r="N61" s="7"/>
      <c r="O61" s="7"/>
      <c r="P61" s="7"/>
    </row>
    <row r="62" spans="1:16" x14ac:dyDescent="0.25">
      <c r="A62" s="8" t="s">
        <v>2</v>
      </c>
      <c r="B62" s="7" t="s">
        <v>20</v>
      </c>
      <c r="C62" s="7"/>
      <c r="D62" s="7"/>
      <c r="E62" s="7"/>
      <c r="F62" s="7"/>
      <c r="G62" s="7"/>
      <c r="H62" s="7"/>
      <c r="I62" s="7"/>
      <c r="J62" s="7"/>
      <c r="K62" s="2"/>
      <c r="L62" s="2"/>
      <c r="M62" s="2"/>
      <c r="N62" s="2"/>
      <c r="O62" s="2"/>
      <c r="P62" s="2"/>
    </row>
    <row r="63" spans="1:16" x14ac:dyDescent="0.25">
      <c r="A63" t="s">
        <v>5</v>
      </c>
      <c r="B63" s="2">
        <v>0.78819444444444442</v>
      </c>
      <c r="C63" s="1"/>
      <c r="D63" s="1"/>
      <c r="E63" s="1"/>
      <c r="F63" s="1"/>
      <c r="G63" s="1"/>
      <c r="H63" s="1"/>
      <c r="I63" s="1"/>
      <c r="J63" s="1"/>
      <c r="K63" s="2"/>
      <c r="L63" s="2"/>
      <c r="M63" s="2"/>
      <c r="N63" s="2"/>
      <c r="O63" s="2"/>
      <c r="P63" s="2"/>
    </row>
    <row r="64" spans="1:16" x14ac:dyDescent="0.25">
      <c r="A64" t="s">
        <v>9</v>
      </c>
      <c r="B64" s="2">
        <f>B63+Tom</f>
        <v>0.80902777777777779</v>
      </c>
      <c r="C64" s="1"/>
      <c r="D64" s="1"/>
      <c r="E64" s="1"/>
      <c r="F64" s="1"/>
      <c r="G64" s="1"/>
      <c r="H64" s="1"/>
      <c r="I64" s="1"/>
      <c r="J64" s="1"/>
      <c r="K64" s="7"/>
      <c r="L64" s="7"/>
      <c r="M64" s="7"/>
      <c r="N64" s="7"/>
      <c r="O64" s="7"/>
      <c r="P64" s="7"/>
    </row>
    <row r="65" spans="1:16" x14ac:dyDescent="0.25">
      <c r="B65" s="2">
        <f>B64-B57-Pause</f>
        <v>0.50000000000000011</v>
      </c>
      <c r="C65" s="3">
        <f>ROUNDUP(B65/((1/24/60)*30),0)*((1/24/60)*30)</f>
        <v>0.5</v>
      </c>
      <c r="D65" s="1"/>
      <c r="E65" s="1"/>
      <c r="F65" s="1"/>
      <c r="G65" s="1"/>
      <c r="H65" s="1"/>
      <c r="I65" s="1"/>
      <c r="J65" s="1"/>
      <c r="K65" s="2"/>
      <c r="L65" s="2"/>
      <c r="M65" s="2"/>
      <c r="N65" s="2"/>
      <c r="O65" s="2"/>
      <c r="P65" s="2"/>
    </row>
    <row r="66" spans="1:16" x14ac:dyDescent="0.25">
      <c r="B66" s="1" t="s">
        <v>23</v>
      </c>
      <c r="C66" s="1"/>
      <c r="D66" s="1"/>
      <c r="E66" s="1"/>
      <c r="F66" s="1"/>
      <c r="G66" s="1"/>
      <c r="H66" s="1"/>
      <c r="I66" s="1"/>
      <c r="J66" s="1"/>
      <c r="K66" s="2"/>
      <c r="L66" s="2"/>
      <c r="M66" s="2"/>
      <c r="N66" s="2"/>
      <c r="O66" s="2"/>
      <c r="P66" s="2"/>
    </row>
    <row r="67" spans="1:16" x14ac:dyDescent="0.25">
      <c r="A67" s="6"/>
      <c r="B67" s="4" t="s">
        <v>32</v>
      </c>
      <c r="C67" s="4"/>
      <c r="D67" s="4"/>
      <c r="E67" s="4"/>
      <c r="F67" s="4" t="s">
        <v>32</v>
      </c>
      <c r="G67" s="4"/>
      <c r="H67" s="4"/>
      <c r="I67" s="4"/>
      <c r="J67" s="4" t="s">
        <v>32</v>
      </c>
      <c r="K67" s="2"/>
      <c r="L67" s="2"/>
      <c r="M67" s="2"/>
      <c r="N67" s="2"/>
      <c r="O67" s="2"/>
      <c r="P67" s="2"/>
    </row>
    <row r="68" spans="1:16" x14ac:dyDescent="0.25">
      <c r="A68" t="s">
        <v>0</v>
      </c>
      <c r="B68" s="2">
        <f>B69-Tom</f>
        <v>0.22569444444444445</v>
      </c>
      <c r="C68" s="1"/>
      <c r="D68" s="1"/>
      <c r="E68" s="1"/>
      <c r="F68" s="2">
        <f>F69-Tom</f>
        <v>0.2673611111111111</v>
      </c>
      <c r="G68" s="1"/>
      <c r="H68" s="1"/>
      <c r="I68" s="1"/>
      <c r="J68" s="2">
        <f>J69-Tom</f>
        <v>0.3298611111111111</v>
      </c>
      <c r="K68" s="1"/>
      <c r="L68" s="1"/>
      <c r="M68" s="1"/>
      <c r="N68" s="1"/>
      <c r="O68" s="1"/>
      <c r="P68" s="1"/>
    </row>
    <row r="69" spans="1:16" x14ac:dyDescent="0.25">
      <c r="A69" t="s">
        <v>1</v>
      </c>
      <c r="B69" s="2">
        <v>0.24652777777777779</v>
      </c>
      <c r="C69" s="1"/>
      <c r="D69" s="1"/>
      <c r="E69" s="1"/>
      <c r="F69" s="2">
        <v>0.28819444444444442</v>
      </c>
      <c r="G69" s="1"/>
      <c r="H69" s="1"/>
      <c r="I69" s="1"/>
      <c r="J69" s="2">
        <v>0.35069444444444442</v>
      </c>
      <c r="K69" s="1"/>
      <c r="L69" s="1"/>
      <c r="M69" s="1"/>
      <c r="N69" s="2">
        <v>0.37152777777777779</v>
      </c>
      <c r="O69" s="1"/>
    </row>
    <row r="70" spans="1:16" x14ac:dyDescent="0.25">
      <c r="A70" s="7" t="s">
        <v>2</v>
      </c>
      <c r="B70" s="7" t="s">
        <v>21</v>
      </c>
      <c r="C70" s="7"/>
      <c r="D70" s="7"/>
      <c r="E70" s="7"/>
      <c r="F70" s="7" t="s">
        <v>21</v>
      </c>
      <c r="G70" s="7"/>
      <c r="H70" s="7"/>
      <c r="I70" s="7"/>
      <c r="J70" s="7" t="s">
        <v>21</v>
      </c>
      <c r="K70" s="7"/>
      <c r="L70" s="7"/>
      <c r="M70" s="7"/>
      <c r="N70" s="7" t="s">
        <v>21</v>
      </c>
      <c r="O70" s="7"/>
      <c r="P70" s="7"/>
    </row>
    <row r="71" spans="1:16" x14ac:dyDescent="0.25">
      <c r="A71" t="s">
        <v>5</v>
      </c>
      <c r="B71" s="2">
        <v>0.49652777777777779</v>
      </c>
      <c r="C71" s="1"/>
      <c r="D71" s="1"/>
      <c r="E71" s="1"/>
      <c r="F71" s="2">
        <v>0.53819444444444442</v>
      </c>
      <c r="G71" s="1"/>
      <c r="H71" s="1"/>
      <c r="I71" s="1"/>
      <c r="J71" s="2">
        <v>0.60069444444444442</v>
      </c>
      <c r="K71" s="1"/>
      <c r="L71" s="1"/>
      <c r="M71" s="1"/>
      <c r="N71" s="2">
        <v>0.62152777777777779</v>
      </c>
      <c r="O71" s="1"/>
    </row>
    <row r="72" spans="1:16" x14ac:dyDescent="0.25">
      <c r="A72" t="s">
        <v>6</v>
      </c>
      <c r="B72" s="2">
        <v>0.5625</v>
      </c>
      <c r="C72" s="1"/>
      <c r="D72" s="1"/>
      <c r="E72" s="1"/>
      <c r="F72" s="2">
        <v>0.5625</v>
      </c>
      <c r="G72" s="1"/>
      <c r="H72" s="1"/>
      <c r="I72" s="1"/>
      <c r="J72" s="2">
        <v>0.625</v>
      </c>
      <c r="K72" s="1"/>
      <c r="L72" s="1"/>
      <c r="M72" s="1"/>
      <c r="N72" s="2">
        <v>0.64583333333333337</v>
      </c>
      <c r="O72" s="1"/>
    </row>
    <row r="73" spans="1:16" x14ac:dyDescent="0.25">
      <c r="A73" s="8" t="s">
        <v>2</v>
      </c>
      <c r="B73" s="7" t="s">
        <v>22</v>
      </c>
      <c r="C73" s="7"/>
      <c r="D73" s="7"/>
      <c r="E73" s="7"/>
      <c r="F73" s="7" t="s">
        <v>22</v>
      </c>
      <c r="G73" s="7"/>
      <c r="H73" s="7"/>
      <c r="I73" s="7"/>
      <c r="J73" s="7" t="s">
        <v>22</v>
      </c>
      <c r="K73" s="7"/>
      <c r="L73" s="7"/>
      <c r="M73" s="7"/>
      <c r="N73" s="7" t="s">
        <v>22</v>
      </c>
      <c r="O73" s="7"/>
      <c r="P73" s="7"/>
    </row>
    <row r="74" spans="1:16" x14ac:dyDescent="0.25">
      <c r="A74" t="s">
        <v>5</v>
      </c>
      <c r="B74" s="2">
        <v>0.80555555555555558</v>
      </c>
      <c r="C74" s="1"/>
      <c r="D74" s="1"/>
      <c r="E74" s="1"/>
      <c r="F74" s="2">
        <v>0.80555555555555558</v>
      </c>
      <c r="G74" s="1"/>
      <c r="H74" s="1"/>
      <c r="I74" s="1"/>
      <c r="J74" s="2">
        <v>0.86805555555555558</v>
      </c>
      <c r="K74" s="1"/>
      <c r="L74" s="1"/>
      <c r="M74" s="1"/>
      <c r="N74" s="2">
        <v>0.88888888888888884</v>
      </c>
      <c r="O74" s="1"/>
    </row>
    <row r="75" spans="1:16" x14ac:dyDescent="0.25">
      <c r="A75" t="s">
        <v>9</v>
      </c>
      <c r="B75" s="2">
        <f>B74+Tom</f>
        <v>0.82638888888888895</v>
      </c>
      <c r="C75" s="1"/>
      <c r="D75" s="1"/>
      <c r="E75" s="1"/>
      <c r="F75" s="2">
        <f>F74+Tom</f>
        <v>0.82638888888888895</v>
      </c>
      <c r="G75" s="1"/>
      <c r="H75" s="1"/>
      <c r="I75" s="1"/>
      <c r="J75" s="2">
        <f>J74+Tom</f>
        <v>0.88888888888888895</v>
      </c>
      <c r="K75" s="1"/>
      <c r="L75" s="1"/>
      <c r="M75" s="1"/>
      <c r="N75" s="2">
        <f>N74+Tom</f>
        <v>0.90972222222222221</v>
      </c>
      <c r="O75" s="1"/>
    </row>
    <row r="76" spans="1:16" x14ac:dyDescent="0.25">
      <c r="B76" s="2">
        <f>B75-B68-Pause</f>
        <v>0.5590277777777779</v>
      </c>
      <c r="C76" s="3">
        <f>ROUNDUP(B76/((1/24/60)*30),0)*((1/24/60)*30)</f>
        <v>0.5625</v>
      </c>
      <c r="D76" s="1"/>
      <c r="E76" s="1"/>
      <c r="F76" s="2">
        <f>F75-F68-Pause</f>
        <v>0.51736111111111127</v>
      </c>
      <c r="G76" s="3">
        <f>ROUNDUP(F76/((1/24/60)*30),0)*((1/24/60)*30)</f>
        <v>0.52083333333333326</v>
      </c>
      <c r="H76" s="1"/>
      <c r="I76" s="1"/>
      <c r="J76" s="2">
        <f>J75-J68-Pause</f>
        <v>0.51736111111111127</v>
      </c>
      <c r="K76" s="3">
        <f>ROUNDUP(J76/((1/24/60)*30),0)*((1/24/60)*30)</f>
        <v>0.52083333333333326</v>
      </c>
      <c r="L76" s="1"/>
      <c r="M76" s="1"/>
      <c r="N76" s="2">
        <f>N75-N68-Pause</f>
        <v>0.86805555555555558</v>
      </c>
      <c r="O76" s="3">
        <f>ROUNDUP(N76/((1/24/60)*30),0)*((1/24/60)*30)</f>
        <v>0.875</v>
      </c>
    </row>
    <row r="77" spans="1:16" x14ac:dyDescent="0.25">
      <c r="B77" s="1" t="s">
        <v>41</v>
      </c>
      <c r="C77" s="1"/>
      <c r="D77" s="1"/>
      <c r="E77" s="1"/>
      <c r="F77" s="1" t="s">
        <v>42</v>
      </c>
      <c r="G77" s="1"/>
      <c r="H77" s="1"/>
      <c r="I77" s="1"/>
      <c r="J77" s="1" t="s">
        <v>24</v>
      </c>
      <c r="K77" s="1"/>
      <c r="L77" s="1"/>
      <c r="M77" s="1"/>
      <c r="N77" s="1" t="s">
        <v>43</v>
      </c>
      <c r="O77" s="1"/>
    </row>
    <row r="78" spans="1:16" x14ac:dyDescent="0.25">
      <c r="A78" s="6"/>
      <c r="B78" s="4" t="s">
        <v>33</v>
      </c>
      <c r="C78" s="4"/>
      <c r="D78" s="4"/>
      <c r="E78" s="4"/>
      <c r="F78" s="4" t="s">
        <v>33</v>
      </c>
      <c r="G78" s="4"/>
      <c r="H78" s="4"/>
      <c r="I78" s="4"/>
      <c r="J78" s="4" t="s">
        <v>33</v>
      </c>
      <c r="K78" s="4"/>
      <c r="L78" s="4"/>
      <c r="M78" s="4"/>
      <c r="N78" s="4" t="s">
        <v>33</v>
      </c>
      <c r="O78" s="4"/>
      <c r="P78" s="6"/>
    </row>
    <row r="79" spans="1:16" x14ac:dyDescent="0.25">
      <c r="A79" t="s">
        <v>0</v>
      </c>
      <c r="B79" s="2">
        <f>B80-Tom</f>
        <v>0.23958333333333334</v>
      </c>
      <c r="C79" s="1"/>
      <c r="D79" s="1"/>
      <c r="E79" s="1"/>
      <c r="F79" s="2">
        <f>F80-Tom</f>
        <v>0.28125</v>
      </c>
      <c r="G79" s="1"/>
      <c r="H79" s="1"/>
      <c r="I79" s="1"/>
      <c r="J79" s="2">
        <f>J80-Tom</f>
        <v>0.34027777777777779</v>
      </c>
      <c r="K79" s="1"/>
      <c r="L79" s="1"/>
      <c r="M79" s="1"/>
      <c r="N79" s="2">
        <f>N80-Tom</f>
        <v>0.36458333333333337</v>
      </c>
      <c r="O79" s="1"/>
    </row>
    <row r="80" spans="1:16" x14ac:dyDescent="0.25">
      <c r="A80" t="s">
        <v>1</v>
      </c>
      <c r="B80" s="2">
        <v>0.26041666666666669</v>
      </c>
      <c r="C80" s="1"/>
      <c r="D80" s="1"/>
      <c r="E80" s="1"/>
      <c r="F80" s="2">
        <v>0.30208333333333331</v>
      </c>
      <c r="G80" s="1"/>
      <c r="H80" s="1"/>
      <c r="I80" s="1"/>
      <c r="J80" s="2">
        <v>0.3611111111111111</v>
      </c>
      <c r="K80" s="1"/>
      <c r="L80" s="1"/>
      <c r="M80" s="1"/>
      <c r="N80" s="2">
        <v>0.38541666666666669</v>
      </c>
      <c r="O80" s="1"/>
    </row>
    <row r="81" spans="1:16" x14ac:dyDescent="0.25">
      <c r="A81" s="7" t="s">
        <v>2</v>
      </c>
      <c r="B81" s="7" t="s">
        <v>19</v>
      </c>
      <c r="C81" s="7"/>
      <c r="D81" s="7"/>
      <c r="E81" s="7"/>
      <c r="F81" s="7" t="s">
        <v>19</v>
      </c>
      <c r="G81" s="7"/>
      <c r="H81" s="7"/>
      <c r="I81" s="7"/>
      <c r="J81" s="7" t="s">
        <v>19</v>
      </c>
      <c r="K81" s="7"/>
      <c r="L81" s="7"/>
      <c r="M81" s="7"/>
      <c r="N81" s="7" t="s">
        <v>19</v>
      </c>
      <c r="O81" s="7"/>
      <c r="P81" s="7"/>
    </row>
    <row r="82" spans="1:16" x14ac:dyDescent="0.25">
      <c r="A82" t="s">
        <v>5</v>
      </c>
      <c r="B82" s="2">
        <v>0.50694444444444442</v>
      </c>
      <c r="C82" s="1"/>
      <c r="D82" s="1"/>
      <c r="E82" s="1"/>
      <c r="F82" s="2">
        <v>0.54861111111111116</v>
      </c>
      <c r="G82" s="1"/>
      <c r="H82" s="1"/>
      <c r="I82" s="1"/>
      <c r="J82" s="2">
        <v>0.61111111111111116</v>
      </c>
      <c r="K82" s="1"/>
      <c r="L82" s="1"/>
      <c r="M82" s="1"/>
      <c r="N82" s="2">
        <v>0.63194444444444442</v>
      </c>
      <c r="O82" s="1"/>
    </row>
    <row r="83" spans="1:16" x14ac:dyDescent="0.25">
      <c r="A83" t="s">
        <v>6</v>
      </c>
      <c r="B83" s="2">
        <v>0.55208333333333337</v>
      </c>
      <c r="C83" s="1"/>
      <c r="D83" s="1"/>
      <c r="E83" s="1"/>
      <c r="F83" s="2">
        <v>0.55208333333333337</v>
      </c>
      <c r="G83" s="1"/>
      <c r="H83" s="1"/>
      <c r="I83" s="1"/>
      <c r="J83" s="2">
        <v>0.61458333333333337</v>
      </c>
      <c r="K83" s="1"/>
      <c r="L83" s="1"/>
      <c r="M83" s="1"/>
      <c r="N83" s="2">
        <v>0.63541666666666663</v>
      </c>
      <c r="O83" s="1"/>
    </row>
    <row r="84" spans="1:16" x14ac:dyDescent="0.25">
      <c r="A84" s="8" t="s">
        <v>2</v>
      </c>
      <c r="B84" s="7" t="s">
        <v>20</v>
      </c>
      <c r="C84" s="7"/>
      <c r="D84" s="7"/>
      <c r="E84" s="7"/>
      <c r="F84" s="7" t="s">
        <v>20</v>
      </c>
      <c r="G84" s="7"/>
      <c r="H84" s="7"/>
      <c r="I84" s="7"/>
      <c r="J84" s="7" t="s">
        <v>20</v>
      </c>
      <c r="K84" s="7"/>
      <c r="L84" s="7"/>
      <c r="M84" s="7"/>
      <c r="N84" s="7" t="s">
        <v>20</v>
      </c>
      <c r="O84" s="7"/>
      <c r="P84" s="7"/>
    </row>
    <row r="85" spans="1:16" x14ac:dyDescent="0.25">
      <c r="A85" t="s">
        <v>5</v>
      </c>
      <c r="B85" s="2">
        <v>0.78819444444444442</v>
      </c>
      <c r="C85" s="1"/>
      <c r="D85" s="1"/>
      <c r="E85" s="1"/>
      <c r="F85" s="2">
        <v>0.78819444444444442</v>
      </c>
      <c r="G85" s="1"/>
      <c r="H85" s="1"/>
      <c r="I85" s="1"/>
      <c r="J85" s="2">
        <v>0.85069444444444442</v>
      </c>
      <c r="K85" s="1"/>
      <c r="L85" s="1"/>
      <c r="M85" s="1"/>
      <c r="N85" s="2">
        <v>0.87152777777777779</v>
      </c>
      <c r="O85" s="1"/>
    </row>
    <row r="86" spans="1:16" x14ac:dyDescent="0.25">
      <c r="A86" t="s">
        <v>9</v>
      </c>
      <c r="B86" s="2">
        <f>B85+Tom</f>
        <v>0.80902777777777779</v>
      </c>
      <c r="C86" s="1"/>
      <c r="D86" s="1"/>
      <c r="E86" s="1"/>
      <c r="F86" s="2">
        <f>F85+Tom</f>
        <v>0.80902777777777779</v>
      </c>
      <c r="G86" s="1"/>
      <c r="H86" s="1"/>
      <c r="I86" s="1"/>
      <c r="J86" s="2">
        <f>J85+Tom</f>
        <v>0.87152777777777779</v>
      </c>
      <c r="K86" s="1"/>
      <c r="L86" s="1"/>
      <c r="M86" s="1"/>
      <c r="N86" s="2">
        <f>N85+Tom</f>
        <v>0.89236111111111116</v>
      </c>
      <c r="O86" s="1"/>
    </row>
    <row r="87" spans="1:16" x14ac:dyDescent="0.25">
      <c r="B87" s="2">
        <f>B86-B79-Pause</f>
        <v>0.52777777777777779</v>
      </c>
      <c r="C87" s="3">
        <f>ROUNDUP(B87/((1/24/60)*30),0)*((1/24/60)*30)</f>
        <v>0.54166666666666663</v>
      </c>
      <c r="D87" s="1"/>
      <c r="E87" s="1"/>
      <c r="F87" s="2">
        <f>F86-F79-Pause</f>
        <v>0.4861111111111111</v>
      </c>
      <c r="G87" s="3">
        <f>ROUNDUP(F87/((1/24/60)*30),0)*((1/24/60)*30)</f>
        <v>0.5</v>
      </c>
      <c r="H87" s="1"/>
      <c r="I87" s="1"/>
      <c r="J87" s="2">
        <f>J86-J79-Pause</f>
        <v>0.48958333333333331</v>
      </c>
      <c r="K87" s="3">
        <f>ROUNDUP(J87/((1/24/60)*30),0)*((1/24/60)*30)</f>
        <v>0.5</v>
      </c>
      <c r="L87" s="1"/>
      <c r="M87" s="1"/>
      <c r="N87" s="2">
        <f>N86-N79-Pause</f>
        <v>0.4861111111111111</v>
      </c>
      <c r="O87" s="3">
        <f>ROUNDUP(N87/((1/24/60)*30),0)*((1/24/60)*30)</f>
        <v>0.5</v>
      </c>
    </row>
    <row r="88" spans="1:16" x14ac:dyDescent="0.25">
      <c r="B88" s="1" t="s">
        <v>41</v>
      </c>
      <c r="C88" s="1"/>
      <c r="D88" s="1"/>
      <c r="E88" s="1"/>
      <c r="F88" s="1" t="s">
        <v>42</v>
      </c>
      <c r="G88" s="1"/>
      <c r="H88" s="1"/>
      <c r="I88" s="1"/>
      <c r="J88" s="1" t="s">
        <v>24</v>
      </c>
      <c r="K88" s="1"/>
      <c r="L88" s="1"/>
      <c r="M88" s="1"/>
      <c r="N88" s="1" t="s">
        <v>43</v>
      </c>
      <c r="O88" s="1"/>
    </row>
    <row r="89" spans="1:1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d72858-2488-40cd-8bf1-1d1bf42163d5">
      <Terms xmlns="http://schemas.microsoft.com/office/infopath/2007/PartnerControls"/>
    </lcf76f155ced4ddcb4097134ff3c332f>
    <TaxCatchAll xmlns="dc95e415-b5ab-485d-9a14-fb4cf62edc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6E47C65FEE4141A64466224F5408D3" ma:contentTypeVersion="11" ma:contentTypeDescription="Opret et nyt dokument." ma:contentTypeScope="" ma:versionID="8e4e6946f258b89a44c6cd67ad071631">
  <xsd:schema xmlns:xsd="http://www.w3.org/2001/XMLSchema" xmlns:xs="http://www.w3.org/2001/XMLSchema" xmlns:p="http://schemas.microsoft.com/office/2006/metadata/properties" xmlns:ns2="d0d72858-2488-40cd-8bf1-1d1bf42163d5" xmlns:ns3="dc95e415-b5ab-485d-9a14-fb4cf62edc9e" targetNamespace="http://schemas.microsoft.com/office/2006/metadata/properties" ma:root="true" ma:fieldsID="8c5d78bbb8824eb7f5cbaf38bf05a8cb" ns2:_="" ns3:_="">
    <xsd:import namespace="d0d72858-2488-40cd-8bf1-1d1bf42163d5"/>
    <xsd:import namespace="dc95e415-b5ab-485d-9a14-fb4cf62ed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2858-2488-40cd-8bf1-1d1bf4216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117681e1-ecd2-4cca-9466-e82564ca5a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5e415-b5ab-485d-9a14-fb4cf62edc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e87636-1744-4c12-80f5-46de14138700}" ma:internalName="TaxCatchAll" ma:showField="CatchAllData" ma:web="dc95e415-b5ab-485d-9a14-fb4cf62ed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C5AA82-0BD6-4E7C-A8F5-0201B47F2475}">
  <ds:schemaRefs>
    <ds:schemaRef ds:uri="http://schemas.microsoft.com/office/2006/metadata/properties"/>
    <ds:schemaRef ds:uri="http://schemas.microsoft.com/office/infopath/2007/PartnerControls"/>
    <ds:schemaRef ds:uri="d0d72858-2488-40cd-8bf1-1d1bf42163d5"/>
    <ds:schemaRef ds:uri="dc95e415-b5ab-485d-9a14-fb4cf62edc9e"/>
  </ds:schemaRefs>
</ds:datastoreItem>
</file>

<file path=customXml/itemProps2.xml><?xml version="1.0" encoding="utf-8"?>
<ds:datastoreItem xmlns:ds="http://schemas.openxmlformats.org/officeDocument/2006/customXml" ds:itemID="{F0899D82-91F3-4732-ACF4-59791775DC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ECAA6-5CD2-4BA4-8ED6-1BE836E4B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d72858-2488-40cd-8bf1-1d1bf42163d5"/>
    <ds:schemaRef ds:uri="dc95e415-b5ab-485d-9a14-fb4cf62ed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3</vt:i4>
      </vt:variant>
    </vt:vector>
  </HeadingPairs>
  <TitlesOfParts>
    <vt:vector size="5" baseType="lpstr">
      <vt:lpstr>Koversigt v1</vt:lpstr>
      <vt:lpstr>Koversigt</vt:lpstr>
      <vt:lpstr>Pause</vt:lpstr>
      <vt:lpstr>Tom</vt:lpstr>
      <vt:lpstr>'Koversigt v1'!Udskriftsområde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Kielstrup</dc:creator>
  <cp:lastModifiedBy>Niels Krogsgaard Otten</cp:lastModifiedBy>
  <cp:lastPrinted>2025-02-19T14:02:39Z</cp:lastPrinted>
  <dcterms:created xsi:type="dcterms:W3CDTF">2025-02-19T07:03:32Z</dcterms:created>
  <dcterms:modified xsi:type="dcterms:W3CDTF">2025-02-23T07:34:45Z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0x010100706E47C65FEE4141A64466224F5408D3</vt:lpwstr>
  </property>
  <property fmtid="{D5CDD505-2E9C-101B-9397-08002B2CF9AE}" pid="3" name="MediaServiceImageTags">
    <vt:lpwstr/>
  </property>
</Properties>
</file>