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975" tabRatio="500"/>
  </bookViews>
  <sheets>
    <sheet name="Ark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 l="1"/>
  <c r="F13" i="1"/>
  <c r="F12" i="1"/>
  <c r="H14" i="1" l="1"/>
  <c r="H12" i="1"/>
  <c r="F60" i="1"/>
  <c r="F62" i="1"/>
  <c r="E53" i="1"/>
  <c r="E54" i="1"/>
  <c r="E55" i="1"/>
  <c r="E56" i="1"/>
  <c r="E57" i="1"/>
  <c r="E58" i="1"/>
  <c r="E59" i="1"/>
  <c r="E60" i="1"/>
  <c r="F48" i="1"/>
  <c r="F50" i="1"/>
  <c r="E41" i="1"/>
  <c r="E42" i="1"/>
  <c r="E43" i="1"/>
  <c r="E44" i="1"/>
  <c r="E45" i="1"/>
  <c r="E46" i="1"/>
  <c r="E47" i="1"/>
  <c r="E48" i="1"/>
  <c r="F36" i="1"/>
  <c r="F38" i="1"/>
  <c r="E29" i="1"/>
  <c r="E30" i="1"/>
  <c r="E31" i="1"/>
  <c r="E32" i="1"/>
  <c r="E33" i="1"/>
  <c r="E34" i="1"/>
  <c r="E35" i="1"/>
  <c r="E36" i="1"/>
  <c r="F24" i="1"/>
  <c r="F26" i="1"/>
  <c r="E17" i="1"/>
  <c r="E18" i="1"/>
  <c r="E19" i="1"/>
  <c r="E20" i="1"/>
  <c r="E21" i="1"/>
  <c r="E22" i="1"/>
  <c r="E23" i="1"/>
  <c r="E24" i="1"/>
  <c r="E5" i="1"/>
  <c r="E6" i="1"/>
  <c r="E7" i="1"/>
  <c r="E8" i="1"/>
  <c r="E9" i="1"/>
  <c r="E10" i="1"/>
  <c r="E11" i="1"/>
  <c r="E12" i="1"/>
</calcChain>
</file>

<file path=xl/sharedStrings.xml><?xml version="1.0" encoding="utf-8"?>
<sst xmlns="http://schemas.openxmlformats.org/spreadsheetml/2006/main" count="91" uniqueCount="23">
  <si>
    <t>Dato</t>
  </si>
  <si>
    <t>mandag</t>
  </si>
  <si>
    <t>tirsdag</t>
  </si>
  <si>
    <t>onsdag</t>
  </si>
  <si>
    <t>torsdag</t>
  </si>
  <si>
    <t>fredag</t>
  </si>
  <si>
    <t>lørdag</t>
  </si>
  <si>
    <t>søndag</t>
  </si>
  <si>
    <t>Mødt</t>
  </si>
  <si>
    <t>Fri</t>
  </si>
  <si>
    <t>Arbejdstimer</t>
  </si>
  <si>
    <t>Omregnet</t>
  </si>
  <si>
    <t>Overarbejde</t>
  </si>
  <si>
    <t>Arbejdstider i ugen</t>
  </si>
  <si>
    <t>Uge 49</t>
  </si>
  <si>
    <t>Løn</t>
  </si>
  <si>
    <t>I alt</t>
  </si>
  <si>
    <t>Navn:</t>
  </si>
  <si>
    <t>Normtid:</t>
  </si>
  <si>
    <t>Timeløn:</t>
  </si>
  <si>
    <t>Underskrift medarbejder</t>
  </si>
  <si>
    <t>timer</t>
  </si>
  <si>
    <t>Uge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</si>
</sst>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hh:mm;@"/>
    <numFmt numFmtId="165" formatCode="[h]:mm"/>
    <numFmt numFmtId="166" formatCode="#,##0.00_ ;\-#,##0.00\ "/>
  </numFmts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2" borderId="1" xfId="0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right" indent="1"/>
    </xf>
    <xf numFmtId="165" fontId="0" fillId="0" borderId="1" xfId="0" applyNumberFormat="1" applyBorder="1" applyAlignment="1">
      <alignment horizontal="right" indent="1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Fill="1" applyBorder="1"/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14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right" indent="1"/>
    </xf>
    <xf numFmtId="0" fontId="0" fillId="0" borderId="2" xfId="0" applyFill="1" applyBorder="1"/>
    <xf numFmtId="14" fontId="0" fillId="0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right" inden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0" borderId="1" xfId="3" applyNumberFormat="1" applyFont="1" applyBorder="1" applyAlignment="1">
      <alignment horizontal="right"/>
    </xf>
    <xf numFmtId="0" fontId="0" fillId="0" borderId="3" xfId="0" applyFill="1" applyBorder="1" applyAlignment="1">
      <alignment horizontal="right" indent="1"/>
    </xf>
    <xf numFmtId="2" fontId="0" fillId="0" borderId="1" xfId="0" applyNumberFormat="1" applyBorder="1" applyAlignment="1">
      <alignment horizontal="right" indent="1"/>
    </xf>
  </cellXfs>
  <cellStyles count="4">
    <cellStyle name="Besøgt link" xfId="2" builtinId="9" hidden="1"/>
    <cellStyle name="Komma" xfId="3" builtinId="3"/>
    <cellStyle name="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69850</xdr:rowOff>
    </xdr:from>
    <xdr:to>
      <xdr:col>11</xdr:col>
      <xdr:colOff>800100</xdr:colOff>
      <xdr:row>4</xdr:row>
      <xdr:rowOff>177800</xdr:rowOff>
    </xdr:to>
    <xdr:sp macro="" textlink="">
      <xdr:nvSpPr>
        <xdr:cNvPr id="9" name="Billedforklaring: streg 8">
          <a:extLst>
            <a:ext uri="{FF2B5EF4-FFF2-40B4-BE49-F238E27FC236}">
              <a16:creationId xmlns:a16="http://schemas.microsoft.com/office/drawing/2014/main" xmlns="" id="{96A4487B-A1D4-405E-8612-2529922E3D48}"/>
            </a:ext>
          </a:extLst>
        </xdr:cNvPr>
        <xdr:cNvSpPr/>
      </xdr:nvSpPr>
      <xdr:spPr>
        <a:xfrm>
          <a:off x="7759700" y="69850"/>
          <a:ext cx="2406650" cy="895350"/>
        </a:xfrm>
        <a:prstGeom prst="borderCallout1">
          <a:avLst>
            <a:gd name="adj1" fmla="val 50665"/>
            <a:gd name="adj2" fmla="val -154"/>
            <a:gd name="adj3" fmla="val 245124"/>
            <a:gd name="adj4" fmla="val -91917"/>
          </a:avLst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da-DK" sz="1100" b="1">
              <a:solidFill>
                <a:schemeClr val="accent4"/>
              </a:solidFill>
              <a:effectLst/>
              <a:latin typeface="+mn-lt"/>
              <a:ea typeface="+mn-ea"/>
              <a:cs typeface="+mn-cs"/>
            </a:rPr>
            <a:t>Celle</a:t>
          </a:r>
          <a:r>
            <a:rPr lang="da-DK" sz="1100" b="1" baseline="0">
              <a:solidFill>
                <a:schemeClr val="accent4"/>
              </a:solidFill>
              <a:effectLst/>
              <a:latin typeface="+mn-lt"/>
              <a:ea typeface="+mn-ea"/>
              <a:cs typeface="+mn-cs"/>
            </a:rPr>
            <a:t> engenskab: ?</a:t>
          </a:r>
          <a:endParaRPr lang="da-DK">
            <a:solidFill>
              <a:schemeClr val="accent4"/>
            </a:solidFill>
            <a:effectLst/>
          </a:endParaRPr>
        </a:p>
        <a:p>
          <a:r>
            <a:rPr lang="da-DK" sz="1100" b="1" baseline="0">
              <a:solidFill>
                <a:schemeClr val="accent4"/>
              </a:solidFill>
              <a:effectLst/>
              <a:latin typeface="+mn-lt"/>
              <a:ea typeface="+mn-ea"/>
              <a:cs typeface="+mn-cs"/>
            </a:rPr>
            <a:t>Skal vise summen 53 timer og 80 min. 48 alm. min svare  til 80 min his en time er på 100 enheder. formlen er min/60*100.</a:t>
          </a:r>
          <a:endParaRPr lang="da-DK">
            <a:solidFill>
              <a:schemeClr val="accent4"/>
            </a:solidFill>
            <a:effectLst/>
          </a:endParaRPr>
        </a:p>
        <a:p>
          <a:pPr algn="l"/>
          <a:endParaRPr lang="da-DK" sz="1100"/>
        </a:p>
      </xdr:txBody>
    </xdr:sp>
    <xdr:clientData/>
  </xdr:twoCellAnchor>
  <xdr:twoCellAnchor>
    <xdr:from>
      <xdr:col>9</xdr:col>
      <xdr:colOff>38100</xdr:colOff>
      <xdr:row>5</xdr:row>
      <xdr:rowOff>44450</xdr:rowOff>
    </xdr:from>
    <xdr:to>
      <xdr:col>12</xdr:col>
      <xdr:colOff>6350</xdr:colOff>
      <xdr:row>9</xdr:row>
      <xdr:rowOff>152400</xdr:rowOff>
    </xdr:to>
    <xdr:sp macro="" textlink="">
      <xdr:nvSpPr>
        <xdr:cNvPr id="12" name="Billedforklaring: streg 11">
          <a:extLst>
            <a:ext uri="{FF2B5EF4-FFF2-40B4-BE49-F238E27FC236}">
              <a16:creationId xmlns:a16="http://schemas.microsoft.com/office/drawing/2014/main" xmlns="" id="{91219EF8-8EA9-4AB2-BB2D-258F2D1A23F9}"/>
            </a:ext>
          </a:extLst>
        </xdr:cNvPr>
        <xdr:cNvSpPr/>
      </xdr:nvSpPr>
      <xdr:spPr>
        <a:xfrm>
          <a:off x="7778750" y="1028700"/>
          <a:ext cx="2406650" cy="895350"/>
        </a:xfrm>
        <a:prstGeom prst="borderCallout1">
          <a:avLst>
            <a:gd name="adj1" fmla="val 50665"/>
            <a:gd name="adj2" fmla="val -154"/>
            <a:gd name="adj3" fmla="val 156472"/>
            <a:gd name="adj4" fmla="val -91126"/>
          </a:avLst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da-DK" sz="1100" b="1">
              <a:solidFill>
                <a:schemeClr val="accent4"/>
              </a:solidFill>
              <a:effectLst/>
              <a:latin typeface="+mn-lt"/>
              <a:ea typeface="+mn-ea"/>
              <a:cs typeface="+mn-cs"/>
            </a:rPr>
            <a:t>Celle</a:t>
          </a:r>
          <a:r>
            <a:rPr lang="da-DK" sz="1100" b="1" baseline="0">
              <a:solidFill>
                <a:schemeClr val="accent4"/>
              </a:solidFill>
              <a:effectLst/>
              <a:latin typeface="+mn-lt"/>
              <a:ea typeface="+mn-ea"/>
              <a:cs typeface="+mn-cs"/>
            </a:rPr>
            <a:t> engenskab: ?</a:t>
          </a:r>
          <a:endParaRPr lang="da-DK">
            <a:solidFill>
              <a:schemeClr val="accent4"/>
            </a:solidFill>
            <a:effectLst/>
          </a:endParaRPr>
        </a:p>
        <a:p>
          <a:r>
            <a:rPr lang="da-DK" sz="1100" b="1" baseline="0">
              <a:solidFill>
                <a:schemeClr val="accent4"/>
              </a:solidFill>
              <a:effectLst/>
              <a:latin typeface="+mn-lt"/>
              <a:ea typeface="+mn-ea"/>
              <a:cs typeface="+mn-cs"/>
            </a:rPr>
            <a:t>Skal vise summen 16 timer og 80 min. Normtid er 37 timer, så der er 16,80 i overarbejdsbetaling.</a:t>
          </a:r>
          <a:endParaRPr lang="da-DK">
            <a:solidFill>
              <a:schemeClr val="accent4"/>
            </a:solidFill>
            <a:effectLst/>
          </a:endParaRPr>
        </a:p>
      </xdr:txBody>
    </xdr:sp>
    <xdr:clientData/>
  </xdr:twoCellAnchor>
  <xdr:twoCellAnchor>
    <xdr:from>
      <xdr:col>12</xdr:col>
      <xdr:colOff>387350</xdr:colOff>
      <xdr:row>10</xdr:row>
      <xdr:rowOff>47625</xdr:rowOff>
    </xdr:from>
    <xdr:to>
      <xdr:col>15</xdr:col>
      <xdr:colOff>355600</xdr:colOff>
      <xdr:row>14</xdr:row>
      <xdr:rowOff>155575</xdr:rowOff>
    </xdr:to>
    <xdr:sp macro="" textlink="">
      <xdr:nvSpPr>
        <xdr:cNvPr id="13" name="Billedforklaring: streg 12">
          <a:extLst>
            <a:ext uri="{FF2B5EF4-FFF2-40B4-BE49-F238E27FC236}">
              <a16:creationId xmlns:a16="http://schemas.microsoft.com/office/drawing/2014/main" xmlns="" id="{E59E365F-5AA1-440D-9CA5-670E8C7863E1}"/>
            </a:ext>
          </a:extLst>
        </xdr:cNvPr>
        <xdr:cNvSpPr/>
      </xdr:nvSpPr>
      <xdr:spPr>
        <a:xfrm>
          <a:off x="10560050" y="2047875"/>
          <a:ext cx="2397125" cy="908050"/>
        </a:xfrm>
        <a:prstGeom prst="borderCallout1">
          <a:avLst>
            <a:gd name="adj1" fmla="val 50665"/>
            <a:gd name="adj2" fmla="val -154"/>
            <a:gd name="adj3" fmla="val 38032"/>
            <a:gd name="adj4" fmla="val -123580"/>
          </a:avLst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da-DK" sz="1100" b="1">
              <a:solidFill>
                <a:schemeClr val="accent4"/>
              </a:solidFill>
              <a:effectLst/>
              <a:latin typeface="+mn-lt"/>
              <a:ea typeface="+mn-ea"/>
              <a:cs typeface="+mn-cs"/>
            </a:rPr>
            <a:t>Celle</a:t>
          </a:r>
          <a:r>
            <a:rPr lang="da-DK" sz="1100" b="1" baseline="0">
              <a:solidFill>
                <a:schemeClr val="accent4"/>
              </a:solidFill>
              <a:effectLst/>
              <a:latin typeface="+mn-lt"/>
              <a:ea typeface="+mn-ea"/>
              <a:cs typeface="+mn-cs"/>
            </a:rPr>
            <a:t> engenskab: [T]:mm</a:t>
          </a:r>
          <a:endParaRPr lang="da-DK">
            <a:solidFill>
              <a:schemeClr val="accent4"/>
            </a:solidFill>
            <a:effectLst/>
          </a:endParaRPr>
        </a:p>
        <a:p>
          <a:r>
            <a:rPr lang="da-DK" sz="1100" b="1" baseline="0">
              <a:solidFill>
                <a:schemeClr val="accent4"/>
              </a:solidFill>
              <a:effectLst/>
              <a:latin typeface="+mn-lt"/>
              <a:ea typeface="+mn-ea"/>
              <a:cs typeface="+mn-cs"/>
            </a:rPr>
            <a:t>Summen E1:E11 skal vise summen i hele timer og minutter. Ser OK ud for mig.</a:t>
          </a:r>
          <a:endParaRPr lang="da-DK">
            <a:solidFill>
              <a:schemeClr val="accent4"/>
            </a:solidFill>
            <a:effectLst/>
          </a:endParaRPr>
        </a:p>
      </xdr:txBody>
    </xdr:sp>
    <xdr:clientData/>
  </xdr:twoCellAnchor>
  <xdr:twoCellAnchor>
    <xdr:from>
      <xdr:col>9</xdr:col>
      <xdr:colOff>666750</xdr:colOff>
      <xdr:row>15</xdr:row>
      <xdr:rowOff>133350</xdr:rowOff>
    </xdr:from>
    <xdr:to>
      <xdr:col>12</xdr:col>
      <xdr:colOff>638175</xdr:colOff>
      <xdr:row>20</xdr:row>
      <xdr:rowOff>41275</xdr:rowOff>
    </xdr:to>
    <xdr:sp macro="" textlink="">
      <xdr:nvSpPr>
        <xdr:cNvPr id="14" name="Billedforklaring: streg 13">
          <a:extLst>
            <a:ext uri="{FF2B5EF4-FFF2-40B4-BE49-F238E27FC236}">
              <a16:creationId xmlns:a16="http://schemas.microsoft.com/office/drawing/2014/main" xmlns="" id="{AD36E67D-F950-4DF4-A6AA-30EE7316D593}"/>
            </a:ext>
          </a:extLst>
        </xdr:cNvPr>
        <xdr:cNvSpPr/>
      </xdr:nvSpPr>
      <xdr:spPr>
        <a:xfrm>
          <a:off x="8410575" y="3133725"/>
          <a:ext cx="2400300" cy="908050"/>
        </a:xfrm>
        <a:prstGeom prst="borderCallout1">
          <a:avLst>
            <a:gd name="adj1" fmla="val 50665"/>
            <a:gd name="adj2" fmla="val -154"/>
            <a:gd name="adj3" fmla="val -88918"/>
            <a:gd name="adj4" fmla="val -35717"/>
          </a:avLst>
        </a:prstGeom>
        <a:solidFill>
          <a:schemeClr val="accent6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da-DK" sz="1100" b="1">
              <a:solidFill>
                <a:schemeClr val="accent4"/>
              </a:solidFill>
              <a:effectLst/>
              <a:latin typeface="+mn-lt"/>
              <a:ea typeface="+mn-ea"/>
              <a:cs typeface="+mn-cs"/>
            </a:rPr>
            <a:t>Celle</a:t>
          </a:r>
          <a:r>
            <a:rPr lang="da-DK" sz="1100" b="1" baseline="0">
              <a:solidFill>
                <a:schemeClr val="accent4"/>
              </a:solidFill>
              <a:effectLst/>
              <a:latin typeface="+mn-lt"/>
              <a:ea typeface="+mn-ea"/>
              <a:cs typeface="+mn-cs"/>
            </a:rPr>
            <a:t> engenskab: ?</a:t>
          </a:r>
          <a:endParaRPr lang="da-DK">
            <a:solidFill>
              <a:schemeClr val="accent4"/>
            </a:solidFill>
            <a:effectLst/>
          </a:endParaRPr>
        </a:p>
        <a:p>
          <a:r>
            <a:rPr lang="da-DK" sz="1100" b="1" baseline="0">
              <a:solidFill>
                <a:schemeClr val="accent4"/>
              </a:solidFill>
              <a:effectLst/>
              <a:latin typeface="+mn-lt"/>
              <a:ea typeface="+mn-ea"/>
              <a:cs typeface="+mn-cs"/>
            </a:rPr>
            <a:t>Skal vise summen 4.464,79, da 120,67 (timeløn) gange normtid (37 timer giver dette.</a:t>
          </a:r>
          <a:endParaRPr lang="da-DK">
            <a:solidFill>
              <a:schemeClr val="accent4"/>
            </a:solidFill>
            <a:effectLst/>
          </a:endParaRPr>
        </a:p>
      </xdr:txBody>
    </xdr:sp>
    <xdr:clientData/>
  </xdr:twoCellAnchor>
  <xdr:twoCellAnchor>
    <xdr:from>
      <xdr:col>9</xdr:col>
      <xdr:colOff>476250</xdr:colOff>
      <xdr:row>20</xdr:row>
      <xdr:rowOff>111125</xdr:rowOff>
    </xdr:from>
    <xdr:to>
      <xdr:col>12</xdr:col>
      <xdr:colOff>447675</xdr:colOff>
      <xdr:row>25</xdr:row>
      <xdr:rowOff>19050</xdr:rowOff>
    </xdr:to>
    <xdr:sp macro="" textlink="">
      <xdr:nvSpPr>
        <xdr:cNvPr id="15" name="Billedforklaring: streg 14">
          <a:extLst>
            <a:ext uri="{FF2B5EF4-FFF2-40B4-BE49-F238E27FC236}">
              <a16:creationId xmlns:a16="http://schemas.microsoft.com/office/drawing/2014/main" xmlns="" id="{40DFE000-0513-4C76-97B3-66563D270EAC}"/>
            </a:ext>
          </a:extLst>
        </xdr:cNvPr>
        <xdr:cNvSpPr/>
      </xdr:nvSpPr>
      <xdr:spPr>
        <a:xfrm>
          <a:off x="8220075" y="4111625"/>
          <a:ext cx="2400300" cy="908050"/>
        </a:xfrm>
        <a:prstGeom prst="borderCallout1">
          <a:avLst>
            <a:gd name="adj1" fmla="val 50665"/>
            <a:gd name="adj2" fmla="val -154"/>
            <a:gd name="adj3" fmla="val -172576"/>
            <a:gd name="adj4" fmla="val -51193"/>
          </a:avLst>
        </a:prstGeom>
        <a:solidFill>
          <a:schemeClr val="accent6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da-DK" sz="1100" b="1">
              <a:solidFill>
                <a:schemeClr val="accent4"/>
              </a:solidFill>
              <a:effectLst/>
              <a:latin typeface="+mn-lt"/>
              <a:ea typeface="+mn-ea"/>
              <a:cs typeface="+mn-cs"/>
            </a:rPr>
            <a:t>Celle</a:t>
          </a:r>
          <a:r>
            <a:rPr lang="da-DK" sz="1100" b="1" baseline="0">
              <a:solidFill>
                <a:schemeClr val="accent4"/>
              </a:solidFill>
              <a:effectLst/>
              <a:latin typeface="+mn-lt"/>
              <a:ea typeface="+mn-ea"/>
              <a:cs typeface="+mn-cs"/>
            </a:rPr>
            <a:t> engenskab: ?</a:t>
          </a:r>
          <a:endParaRPr lang="da-DK">
            <a:solidFill>
              <a:schemeClr val="accent4"/>
            </a:solidFill>
            <a:effectLst/>
          </a:endParaRPr>
        </a:p>
        <a:p>
          <a:r>
            <a:rPr lang="da-DK" sz="1100" b="1" baseline="0">
              <a:solidFill>
                <a:schemeClr val="accent4"/>
              </a:solidFill>
              <a:effectLst/>
              <a:latin typeface="+mn-lt"/>
              <a:ea typeface="+mn-ea"/>
              <a:cs typeface="+mn-cs"/>
            </a:rPr>
            <a:t>Skal vise summen 3.040,88 for overarbejdstimer 16,80 x (120,67*1,5)</a:t>
          </a:r>
        </a:p>
        <a:p>
          <a:r>
            <a:rPr lang="da-DK" sz="1100" b="1" baseline="0">
              <a:solidFill>
                <a:schemeClr val="accent4"/>
              </a:solidFill>
              <a:effectLst/>
              <a:latin typeface="+mn-lt"/>
              <a:ea typeface="+mn-ea"/>
              <a:cs typeface="+mn-cs"/>
            </a:rPr>
            <a:t>Overarbejdsbet. er halv gang oven i timelønnen.</a:t>
          </a:r>
          <a:endParaRPr lang="da-DK">
            <a:solidFill>
              <a:schemeClr val="accent4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zoomScaleNormal="100" zoomScalePageLayoutView="200" workbookViewId="0">
      <selection activeCell="I14" sqref="I14"/>
    </sheetView>
  </sheetViews>
  <sheetFormatPr defaultColWidth="10.625" defaultRowHeight="15.75" x14ac:dyDescent="0.25"/>
  <cols>
    <col min="1" max="2" width="16.375" bestFit="1" customWidth="1"/>
    <col min="3" max="4" width="9.875" customWidth="1"/>
    <col min="5" max="5" width="11.375" bestFit="1" customWidth="1"/>
    <col min="6" max="6" width="9.875" customWidth="1"/>
    <col min="7" max="7" width="4.625" style="28" customWidth="1"/>
    <col min="8" max="8" width="12.625" customWidth="1"/>
  </cols>
  <sheetData>
    <row r="1" spans="1:8" x14ac:dyDescent="0.25">
      <c r="A1" s="10" t="s">
        <v>17</v>
      </c>
      <c r="B1" s="12"/>
      <c r="C1" s="12"/>
      <c r="D1" s="14" t="s">
        <v>19</v>
      </c>
      <c r="E1" s="12">
        <v>120.67</v>
      </c>
      <c r="F1" s="10" t="s">
        <v>18</v>
      </c>
      <c r="G1" s="18">
        <v>37</v>
      </c>
      <c r="H1" t="s">
        <v>21</v>
      </c>
    </row>
    <row r="4" spans="1:8" x14ac:dyDescent="0.25">
      <c r="A4" s="2" t="s">
        <v>22</v>
      </c>
      <c r="B4" s="4" t="s">
        <v>0</v>
      </c>
      <c r="C4" s="4" t="s">
        <v>8</v>
      </c>
      <c r="D4" s="4" t="s">
        <v>9</v>
      </c>
      <c r="E4" s="4" t="s">
        <v>10</v>
      </c>
      <c r="F4" s="4" t="s">
        <v>11</v>
      </c>
      <c r="H4" s="9" t="s">
        <v>15</v>
      </c>
    </row>
    <row r="5" spans="1:8" x14ac:dyDescent="0.25">
      <c r="A5" s="1" t="s">
        <v>1</v>
      </c>
      <c r="B5" s="5">
        <v>43038</v>
      </c>
      <c r="C5" s="6">
        <v>0.29166666666666669</v>
      </c>
      <c r="D5" s="6">
        <v>0.62152777777777779</v>
      </c>
      <c r="E5" s="7">
        <f>SUM(D5-C5)</f>
        <v>0.3298611111111111</v>
      </c>
      <c r="F5" s="3"/>
      <c r="H5" s="3"/>
    </row>
    <row r="6" spans="1:8" x14ac:dyDescent="0.25">
      <c r="A6" s="1" t="s">
        <v>2</v>
      </c>
      <c r="B6" s="5">
        <v>43039</v>
      </c>
      <c r="C6" s="6">
        <v>0.29166666666666669</v>
      </c>
      <c r="D6" s="6">
        <v>0.60763888888888895</v>
      </c>
      <c r="E6" s="7">
        <f t="shared" ref="E6:E11" si="0">SUM(D6-C6)</f>
        <v>0.31597222222222227</v>
      </c>
      <c r="F6" s="3"/>
      <c r="H6" s="3"/>
    </row>
    <row r="7" spans="1:8" x14ac:dyDescent="0.25">
      <c r="A7" s="1" t="s">
        <v>3</v>
      </c>
      <c r="B7" s="5">
        <v>43040</v>
      </c>
      <c r="C7" s="6">
        <v>0.29166666666666669</v>
      </c>
      <c r="D7" s="6">
        <v>0.61111111111111105</v>
      </c>
      <c r="E7" s="7">
        <f t="shared" si="0"/>
        <v>0.31944444444444436</v>
      </c>
      <c r="F7" s="3"/>
      <c r="H7" s="3"/>
    </row>
    <row r="8" spans="1:8" x14ac:dyDescent="0.25">
      <c r="A8" s="1" t="s">
        <v>4</v>
      </c>
      <c r="B8" s="5">
        <v>43041</v>
      </c>
      <c r="C8" s="6">
        <v>0.29166666666666669</v>
      </c>
      <c r="D8" s="6">
        <v>0.83333333333333337</v>
      </c>
      <c r="E8" s="7">
        <f t="shared" si="0"/>
        <v>0.54166666666666674</v>
      </c>
      <c r="F8" s="3"/>
      <c r="H8" s="3"/>
    </row>
    <row r="9" spans="1:8" x14ac:dyDescent="0.25">
      <c r="A9" s="1" t="s">
        <v>5</v>
      </c>
      <c r="B9" s="5">
        <v>43042</v>
      </c>
      <c r="C9" s="6">
        <v>0.29166666666666669</v>
      </c>
      <c r="D9" s="6">
        <v>0.30555555555555552</v>
      </c>
      <c r="E9" s="7">
        <f t="shared" si="0"/>
        <v>1.388888888888884E-2</v>
      </c>
      <c r="F9" s="3"/>
      <c r="H9" s="3"/>
    </row>
    <row r="10" spans="1:8" x14ac:dyDescent="0.25">
      <c r="A10" s="1" t="s">
        <v>6</v>
      </c>
      <c r="B10" s="5">
        <v>43043</v>
      </c>
      <c r="C10" s="6">
        <v>0.29166666666666669</v>
      </c>
      <c r="D10" s="6">
        <v>0.31458333333333333</v>
      </c>
      <c r="E10" s="7">
        <f t="shared" si="0"/>
        <v>2.2916666666666641E-2</v>
      </c>
      <c r="F10" s="3"/>
      <c r="H10" s="3"/>
    </row>
    <row r="11" spans="1:8" x14ac:dyDescent="0.25">
      <c r="A11" s="1" t="s">
        <v>7</v>
      </c>
      <c r="B11" s="5">
        <v>43044</v>
      </c>
      <c r="C11" s="6">
        <v>0.29166666666666669</v>
      </c>
      <c r="D11" s="6">
        <v>0.98958333333333337</v>
      </c>
      <c r="E11" s="7">
        <f t="shared" si="0"/>
        <v>0.69791666666666674</v>
      </c>
      <c r="F11" s="3"/>
      <c r="H11" s="3"/>
    </row>
    <row r="12" spans="1:8" x14ac:dyDescent="0.25">
      <c r="A12" s="1" t="s">
        <v>13</v>
      </c>
      <c r="B12" s="3"/>
      <c r="C12" s="3"/>
      <c r="D12" s="3"/>
      <c r="E12" s="8">
        <f>SUM(E5:E11)</f>
        <v>2.2416666666666667</v>
      </c>
      <c r="F12" s="33">
        <f>E12*24</f>
        <v>53.8</v>
      </c>
      <c r="H12" s="31">
        <f>E1*G1</f>
        <v>4464.79</v>
      </c>
    </row>
    <row r="13" spans="1:8" x14ac:dyDescent="0.25">
      <c r="A13" s="1" t="s">
        <v>12</v>
      </c>
      <c r="B13" s="3"/>
      <c r="C13" s="3"/>
      <c r="D13" s="3"/>
      <c r="E13" s="3"/>
      <c r="F13" s="33">
        <f>F12-G1</f>
        <v>16.799999999999997</v>
      </c>
      <c r="H13" s="31">
        <f>F13*E1*1.5</f>
        <v>3040.8839999999996</v>
      </c>
    </row>
    <row r="14" spans="1:8" x14ac:dyDescent="0.25">
      <c r="A14" s="16"/>
      <c r="E14" s="32" t="s">
        <v>16</v>
      </c>
      <c r="F14" s="33"/>
      <c r="H14" s="31">
        <f>SUM(H12:H13)</f>
        <v>7505.6739999999991</v>
      </c>
    </row>
    <row r="16" spans="1:8" x14ac:dyDescent="0.25">
      <c r="A16" s="2" t="s">
        <v>14</v>
      </c>
      <c r="B16" s="4" t="s">
        <v>0</v>
      </c>
      <c r="C16" s="4" t="s">
        <v>8</v>
      </c>
      <c r="D16" s="4" t="s">
        <v>9</v>
      </c>
      <c r="E16" s="4" t="s">
        <v>10</v>
      </c>
      <c r="F16" s="4" t="s">
        <v>11</v>
      </c>
      <c r="H16" s="9" t="s">
        <v>15</v>
      </c>
    </row>
    <row r="17" spans="1:8" x14ac:dyDescent="0.25">
      <c r="A17" s="1" t="s">
        <v>1</v>
      </c>
      <c r="B17" s="5">
        <v>43045</v>
      </c>
      <c r="C17" s="6">
        <v>0.29166666666666669</v>
      </c>
      <c r="D17" s="6">
        <v>0.62152777777777779</v>
      </c>
      <c r="E17" s="7">
        <f>SUM(D17-C17)</f>
        <v>0.3298611111111111</v>
      </c>
      <c r="F17" s="3"/>
      <c r="H17" s="3"/>
    </row>
    <row r="18" spans="1:8" x14ac:dyDescent="0.25">
      <c r="A18" s="1" t="s">
        <v>2</v>
      </c>
      <c r="B18" s="5"/>
      <c r="C18" s="6">
        <v>0.29166666666666669</v>
      </c>
      <c r="D18" s="6">
        <v>0.60763888888888895</v>
      </c>
      <c r="E18" s="7">
        <f t="shared" ref="E18:E23" si="1">SUM(D18-C18)</f>
        <v>0.31597222222222227</v>
      </c>
      <c r="F18" s="3"/>
      <c r="H18" s="3"/>
    </row>
    <row r="19" spans="1:8" x14ac:dyDescent="0.25">
      <c r="A19" s="1" t="s">
        <v>3</v>
      </c>
      <c r="B19" s="5"/>
      <c r="C19" s="6">
        <v>0.29166666666666669</v>
      </c>
      <c r="D19" s="6">
        <v>0.5854166666666667</v>
      </c>
      <c r="E19" s="7">
        <f t="shared" si="1"/>
        <v>0.29375000000000001</v>
      </c>
      <c r="F19" s="3"/>
      <c r="H19" s="3"/>
    </row>
    <row r="20" spans="1:8" x14ac:dyDescent="0.25">
      <c r="A20" s="1" t="s">
        <v>4</v>
      </c>
      <c r="B20" s="5"/>
      <c r="C20" s="6">
        <v>0.29166666666666669</v>
      </c>
      <c r="D20" s="6">
        <v>0.83333333333333337</v>
      </c>
      <c r="E20" s="7">
        <f t="shared" si="1"/>
        <v>0.54166666666666674</v>
      </c>
      <c r="F20" s="3"/>
      <c r="H20" s="3"/>
    </row>
    <row r="21" spans="1:8" x14ac:dyDescent="0.25">
      <c r="A21" s="1" t="s">
        <v>5</v>
      </c>
      <c r="B21" s="5"/>
      <c r="C21" s="6">
        <v>0.29166666666666669</v>
      </c>
      <c r="D21" s="6">
        <v>0.2986111111111111</v>
      </c>
      <c r="E21" s="7">
        <f t="shared" si="1"/>
        <v>6.9444444444444198E-3</v>
      </c>
      <c r="F21" s="3"/>
      <c r="H21" s="3"/>
    </row>
    <row r="22" spans="1:8" x14ac:dyDescent="0.25">
      <c r="A22" s="1" t="s">
        <v>6</v>
      </c>
      <c r="B22" s="5"/>
      <c r="C22" s="6">
        <v>0.29166666666666669</v>
      </c>
      <c r="D22" s="6">
        <v>0.30208333333333331</v>
      </c>
      <c r="E22" s="7">
        <f t="shared" si="1"/>
        <v>1.041666666666663E-2</v>
      </c>
      <c r="F22" s="3"/>
      <c r="H22" s="3"/>
    </row>
    <row r="23" spans="1:8" x14ac:dyDescent="0.25">
      <c r="A23" s="1" t="s">
        <v>7</v>
      </c>
      <c r="B23" s="5"/>
      <c r="C23" s="6">
        <v>0.29166666666666669</v>
      </c>
      <c r="D23" s="6">
        <v>0.98958333333333337</v>
      </c>
      <c r="E23" s="7">
        <f t="shared" si="1"/>
        <v>0.69791666666666674</v>
      </c>
      <c r="F23" s="3"/>
      <c r="H23" s="3"/>
    </row>
    <row r="24" spans="1:8" x14ac:dyDescent="0.25">
      <c r="A24" s="1" t="s">
        <v>13</v>
      </c>
      <c r="B24" s="3"/>
      <c r="C24" s="3"/>
      <c r="D24" s="3"/>
      <c r="E24" s="8">
        <f>SUM(E17:E23)</f>
        <v>2.1965277777777779</v>
      </c>
      <c r="F24" s="8">
        <f>SUM(F17:F23)</f>
        <v>0</v>
      </c>
      <c r="H24" s="31"/>
    </row>
    <row r="25" spans="1:8" x14ac:dyDescent="0.25">
      <c r="A25" s="1" t="s">
        <v>12</v>
      </c>
      <c r="B25" s="3"/>
      <c r="C25" s="3"/>
      <c r="D25" s="3"/>
      <c r="E25" s="3"/>
      <c r="F25" s="8"/>
      <c r="H25" s="31"/>
    </row>
    <row r="26" spans="1:8" x14ac:dyDescent="0.25">
      <c r="A26" s="16"/>
      <c r="E26" s="32" t="s">
        <v>16</v>
      </c>
      <c r="F26" s="8">
        <f>SUM(F24:F25)</f>
        <v>0</v>
      </c>
      <c r="H26" s="31"/>
    </row>
    <row r="27" spans="1:8" s="13" customFormat="1" x14ac:dyDescent="0.25">
      <c r="A27" s="17"/>
      <c r="B27" s="18"/>
      <c r="C27" s="18"/>
      <c r="D27" s="18"/>
      <c r="E27" s="18"/>
      <c r="F27" s="18"/>
      <c r="G27" s="29"/>
    </row>
    <row r="28" spans="1:8" x14ac:dyDescent="0.25">
      <c r="A28" s="2" t="s">
        <v>14</v>
      </c>
      <c r="B28" s="4" t="s">
        <v>0</v>
      </c>
      <c r="C28" s="4" t="s">
        <v>8</v>
      </c>
      <c r="D28" s="4" t="s">
        <v>9</v>
      </c>
      <c r="E28" s="4" t="s">
        <v>10</v>
      </c>
      <c r="F28" s="4" t="s">
        <v>11</v>
      </c>
      <c r="H28" s="9" t="s">
        <v>15</v>
      </c>
    </row>
    <row r="29" spans="1:8" x14ac:dyDescent="0.25">
      <c r="A29" s="1" t="s">
        <v>1</v>
      </c>
      <c r="B29" s="5">
        <v>43052</v>
      </c>
      <c r="C29" s="6">
        <v>0.29166666666666669</v>
      </c>
      <c r="D29" s="6">
        <v>0.62152777777777779</v>
      </c>
      <c r="E29" s="7">
        <f>SUM(D29-C29)</f>
        <v>0.3298611111111111</v>
      </c>
      <c r="F29" s="3"/>
      <c r="H29" s="3"/>
    </row>
    <row r="30" spans="1:8" x14ac:dyDescent="0.25">
      <c r="A30" s="1" t="s">
        <v>2</v>
      </c>
      <c r="B30" s="5"/>
      <c r="C30" s="6">
        <v>0.29166666666666669</v>
      </c>
      <c r="D30" s="6">
        <v>0.60763888888888895</v>
      </c>
      <c r="E30" s="7">
        <f t="shared" ref="E30:E35" si="2">SUM(D30-C30)</f>
        <v>0.31597222222222227</v>
      </c>
      <c r="F30" s="3"/>
      <c r="H30" s="3"/>
    </row>
    <row r="31" spans="1:8" x14ac:dyDescent="0.25">
      <c r="A31" s="1" t="s">
        <v>3</v>
      </c>
      <c r="B31" s="5"/>
      <c r="C31" s="6">
        <v>0.29166666666666669</v>
      </c>
      <c r="D31" s="6">
        <v>0.5854166666666667</v>
      </c>
      <c r="E31" s="7">
        <f t="shared" si="2"/>
        <v>0.29375000000000001</v>
      </c>
      <c r="F31" s="3"/>
      <c r="H31" s="3"/>
    </row>
    <row r="32" spans="1:8" x14ac:dyDescent="0.25">
      <c r="A32" s="1" t="s">
        <v>4</v>
      </c>
      <c r="B32" s="5"/>
      <c r="C32" s="6">
        <v>0.29166666666666669</v>
      </c>
      <c r="D32" s="6">
        <v>0.83333333333333337</v>
      </c>
      <c r="E32" s="7">
        <f t="shared" si="2"/>
        <v>0.54166666666666674</v>
      </c>
      <c r="F32" s="3"/>
      <c r="H32" s="3"/>
    </row>
    <row r="33" spans="1:8" x14ac:dyDescent="0.25">
      <c r="A33" s="1" t="s">
        <v>5</v>
      </c>
      <c r="B33" s="5"/>
      <c r="C33" s="6">
        <v>0.29166666666666669</v>
      </c>
      <c r="D33" s="6">
        <v>0.2986111111111111</v>
      </c>
      <c r="E33" s="7">
        <f t="shared" si="2"/>
        <v>6.9444444444444198E-3</v>
      </c>
      <c r="F33" s="3"/>
      <c r="H33" s="3"/>
    </row>
    <row r="34" spans="1:8" x14ac:dyDescent="0.25">
      <c r="A34" s="1" t="s">
        <v>6</v>
      </c>
      <c r="B34" s="5"/>
      <c r="C34" s="6">
        <v>0.29166666666666669</v>
      </c>
      <c r="D34" s="6">
        <v>0.30208333333333331</v>
      </c>
      <c r="E34" s="7">
        <f t="shared" si="2"/>
        <v>1.041666666666663E-2</v>
      </c>
      <c r="F34" s="3"/>
      <c r="H34" s="3"/>
    </row>
    <row r="35" spans="1:8" x14ac:dyDescent="0.25">
      <c r="A35" s="1" t="s">
        <v>7</v>
      </c>
      <c r="B35" s="5"/>
      <c r="C35" s="6">
        <v>0.29166666666666669</v>
      </c>
      <c r="D35" s="6">
        <v>0.98958333333333337</v>
      </c>
      <c r="E35" s="7">
        <f t="shared" si="2"/>
        <v>0.69791666666666674</v>
      </c>
      <c r="F35" s="3"/>
      <c r="H35" s="3"/>
    </row>
    <row r="36" spans="1:8" x14ac:dyDescent="0.25">
      <c r="A36" s="1" t="s">
        <v>13</v>
      </c>
      <c r="B36" s="3"/>
      <c r="C36" s="3"/>
      <c r="D36" s="3"/>
      <c r="E36" s="8">
        <f>SUM(E29:E35)</f>
        <v>2.1965277777777779</v>
      </c>
      <c r="F36" s="8">
        <f>SUM(F29:F35)</f>
        <v>0</v>
      </c>
      <c r="H36" s="31"/>
    </row>
    <row r="37" spans="1:8" x14ac:dyDescent="0.25">
      <c r="A37" s="1" t="s">
        <v>12</v>
      </c>
      <c r="B37" s="3"/>
      <c r="C37" s="3"/>
      <c r="D37" s="3"/>
      <c r="E37" s="3"/>
      <c r="F37" s="8"/>
      <c r="H37" s="31"/>
    </row>
    <row r="38" spans="1:8" x14ac:dyDescent="0.25">
      <c r="A38" s="16"/>
      <c r="E38" s="32" t="s">
        <v>16</v>
      </c>
      <c r="F38" s="8">
        <f>SUM(F36:F37)</f>
        <v>0</v>
      </c>
      <c r="H38" s="31"/>
    </row>
    <row r="39" spans="1:8" s="19" customFormat="1" x14ac:dyDescent="0.25">
      <c r="A39" s="20"/>
      <c r="B39" s="21"/>
      <c r="C39" s="22"/>
      <c r="D39" s="22"/>
      <c r="E39" s="23"/>
      <c r="F39" s="20"/>
      <c r="G39" s="30"/>
      <c r="H39" s="20"/>
    </row>
    <row r="40" spans="1:8" x14ac:dyDescent="0.25">
      <c r="A40" s="2" t="s">
        <v>14</v>
      </c>
      <c r="B40" s="4" t="s">
        <v>0</v>
      </c>
      <c r="C40" s="4" t="s">
        <v>8</v>
      </c>
      <c r="D40" s="4" t="s">
        <v>9</v>
      </c>
      <c r="E40" s="4" t="s">
        <v>10</v>
      </c>
      <c r="F40" s="4" t="s">
        <v>11</v>
      </c>
      <c r="H40" s="9" t="s">
        <v>15</v>
      </c>
    </row>
    <row r="41" spans="1:8" x14ac:dyDescent="0.25">
      <c r="A41" s="1" t="s">
        <v>1</v>
      </c>
      <c r="B41" s="5">
        <v>43059</v>
      </c>
      <c r="C41" s="6">
        <v>0.29166666666666669</v>
      </c>
      <c r="D41" s="6">
        <v>0.62152777777777779</v>
      </c>
      <c r="E41" s="7">
        <f>SUM(D41-C41)</f>
        <v>0.3298611111111111</v>
      </c>
      <c r="F41" s="3"/>
      <c r="H41" s="3"/>
    </row>
    <row r="42" spans="1:8" x14ac:dyDescent="0.25">
      <c r="A42" s="1" t="s">
        <v>2</v>
      </c>
      <c r="B42" s="5"/>
      <c r="C42" s="6">
        <v>0.29166666666666669</v>
      </c>
      <c r="D42" s="6">
        <v>0.60763888888888895</v>
      </c>
      <c r="E42" s="7">
        <f t="shared" ref="E42:E47" si="3">SUM(D42-C42)</f>
        <v>0.31597222222222227</v>
      </c>
      <c r="F42" s="3"/>
      <c r="H42" s="3"/>
    </row>
    <row r="43" spans="1:8" x14ac:dyDescent="0.25">
      <c r="A43" s="1" t="s">
        <v>3</v>
      </c>
      <c r="B43" s="5"/>
      <c r="C43" s="6">
        <v>0.29166666666666669</v>
      </c>
      <c r="D43" s="6">
        <v>0.5854166666666667</v>
      </c>
      <c r="E43" s="7">
        <f t="shared" si="3"/>
        <v>0.29375000000000001</v>
      </c>
      <c r="F43" s="3"/>
      <c r="H43" s="3"/>
    </row>
    <row r="44" spans="1:8" x14ac:dyDescent="0.25">
      <c r="A44" s="1" t="s">
        <v>4</v>
      </c>
      <c r="B44" s="5"/>
      <c r="C44" s="6">
        <v>0.29166666666666669</v>
      </c>
      <c r="D44" s="6">
        <v>0.83333333333333337</v>
      </c>
      <c r="E44" s="7">
        <f t="shared" si="3"/>
        <v>0.54166666666666674</v>
      </c>
      <c r="F44" s="3"/>
      <c r="H44" s="3"/>
    </row>
    <row r="45" spans="1:8" x14ac:dyDescent="0.25">
      <c r="A45" s="1" t="s">
        <v>5</v>
      </c>
      <c r="B45" s="5"/>
      <c r="C45" s="6">
        <v>0.29166666666666669</v>
      </c>
      <c r="D45" s="6">
        <v>0.2986111111111111</v>
      </c>
      <c r="E45" s="7">
        <f t="shared" si="3"/>
        <v>6.9444444444444198E-3</v>
      </c>
      <c r="F45" s="3"/>
      <c r="H45" s="3"/>
    </row>
    <row r="46" spans="1:8" x14ac:dyDescent="0.25">
      <c r="A46" s="1" t="s">
        <v>6</v>
      </c>
      <c r="B46" s="5"/>
      <c r="C46" s="6">
        <v>0.29166666666666669</v>
      </c>
      <c r="D46" s="6">
        <v>0.30208333333333331</v>
      </c>
      <c r="E46" s="7">
        <f t="shared" si="3"/>
        <v>1.041666666666663E-2</v>
      </c>
      <c r="F46" s="3"/>
      <c r="H46" s="3"/>
    </row>
    <row r="47" spans="1:8" x14ac:dyDescent="0.25">
      <c r="A47" s="1" t="s">
        <v>7</v>
      </c>
      <c r="B47" s="5"/>
      <c r="C47" s="6">
        <v>0.29166666666666669</v>
      </c>
      <c r="D47" s="6">
        <v>0.98958333333333337</v>
      </c>
      <c r="E47" s="7">
        <f t="shared" si="3"/>
        <v>0.69791666666666674</v>
      </c>
      <c r="F47" s="3"/>
      <c r="H47" s="3"/>
    </row>
    <row r="48" spans="1:8" x14ac:dyDescent="0.25">
      <c r="A48" s="1" t="s">
        <v>13</v>
      </c>
      <c r="B48" s="3"/>
      <c r="C48" s="3"/>
      <c r="D48" s="3"/>
      <c r="E48" s="8">
        <f>SUM(E41:E47)</f>
        <v>2.1965277777777779</v>
      </c>
      <c r="F48" s="8">
        <f>SUM(F41:F47)</f>
        <v>0</v>
      </c>
      <c r="H48" s="31"/>
    </row>
    <row r="49" spans="1:9" x14ac:dyDescent="0.25">
      <c r="A49" s="1" t="s">
        <v>12</v>
      </c>
      <c r="B49" s="3"/>
      <c r="C49" s="3"/>
      <c r="D49" s="3"/>
      <c r="E49" s="3"/>
      <c r="F49" s="8"/>
      <c r="H49" s="31"/>
    </row>
    <row r="50" spans="1:9" x14ac:dyDescent="0.25">
      <c r="A50" s="16"/>
      <c r="E50" s="32" t="s">
        <v>16</v>
      </c>
      <c r="F50" s="8">
        <f>SUM(F48:F49)</f>
        <v>0</v>
      </c>
      <c r="H50" s="31"/>
      <c r="I50" s="13"/>
    </row>
    <row r="51" spans="1:9" s="19" customFormat="1" x14ac:dyDescent="0.25">
      <c r="A51" s="24"/>
      <c r="B51" s="25"/>
      <c r="C51" s="26"/>
      <c r="D51" s="26"/>
      <c r="E51" s="27"/>
      <c r="F51" s="24"/>
      <c r="G51" s="30"/>
      <c r="H51" s="20"/>
      <c r="I51" s="20"/>
    </row>
    <row r="52" spans="1:9" x14ac:dyDescent="0.25">
      <c r="A52" s="2" t="s">
        <v>14</v>
      </c>
      <c r="B52" s="4" t="s">
        <v>0</v>
      </c>
      <c r="C52" s="4" t="s">
        <v>8</v>
      </c>
      <c r="D52" s="4" t="s">
        <v>9</v>
      </c>
      <c r="E52" s="4" t="s">
        <v>10</v>
      </c>
      <c r="F52" s="4" t="s">
        <v>11</v>
      </c>
      <c r="H52" s="9" t="s">
        <v>15</v>
      </c>
    </row>
    <row r="53" spans="1:9" x14ac:dyDescent="0.25">
      <c r="A53" s="1" t="s">
        <v>1</v>
      </c>
      <c r="B53" s="5">
        <v>43066</v>
      </c>
      <c r="C53" s="6">
        <v>0.29166666666666669</v>
      </c>
      <c r="D53" s="6">
        <v>0.62152777777777779</v>
      </c>
      <c r="E53" s="7">
        <f>SUM(D53-C53)</f>
        <v>0.3298611111111111</v>
      </c>
      <c r="F53" s="3"/>
      <c r="H53" s="3"/>
    </row>
    <row r="54" spans="1:9" x14ac:dyDescent="0.25">
      <c r="A54" s="1" t="s">
        <v>2</v>
      </c>
      <c r="B54" s="5"/>
      <c r="C54" s="6">
        <v>0.29166666666666669</v>
      </c>
      <c r="D54" s="6">
        <v>0.60763888888888895</v>
      </c>
      <c r="E54" s="7">
        <f t="shared" ref="E54:E59" si="4">SUM(D54-C54)</f>
        <v>0.31597222222222227</v>
      </c>
      <c r="F54" s="3"/>
      <c r="H54" s="3"/>
    </row>
    <row r="55" spans="1:9" x14ac:dyDescent="0.25">
      <c r="A55" s="1" t="s">
        <v>3</v>
      </c>
      <c r="B55" s="5"/>
      <c r="C55" s="6">
        <v>0.29166666666666669</v>
      </c>
      <c r="D55" s="6">
        <v>0.5854166666666667</v>
      </c>
      <c r="E55" s="7">
        <f t="shared" si="4"/>
        <v>0.29375000000000001</v>
      </c>
      <c r="F55" s="3"/>
      <c r="H55" s="3"/>
    </row>
    <row r="56" spans="1:9" x14ac:dyDescent="0.25">
      <c r="A56" s="1" t="s">
        <v>4</v>
      </c>
      <c r="B56" s="5"/>
      <c r="C56" s="6">
        <v>0.29166666666666669</v>
      </c>
      <c r="D56" s="6">
        <v>0.83333333333333337</v>
      </c>
      <c r="E56" s="7">
        <f t="shared" si="4"/>
        <v>0.54166666666666674</v>
      </c>
      <c r="F56" s="3"/>
      <c r="H56" s="3"/>
    </row>
    <row r="57" spans="1:9" x14ac:dyDescent="0.25">
      <c r="A57" s="1" t="s">
        <v>5</v>
      </c>
      <c r="B57" s="5"/>
      <c r="C57" s="6">
        <v>0.29166666666666669</v>
      </c>
      <c r="D57" s="6">
        <v>0.2986111111111111</v>
      </c>
      <c r="E57" s="7">
        <f t="shared" si="4"/>
        <v>6.9444444444444198E-3</v>
      </c>
      <c r="F57" s="3"/>
      <c r="H57" s="3"/>
    </row>
    <row r="58" spans="1:9" x14ac:dyDescent="0.25">
      <c r="A58" s="1" t="s">
        <v>6</v>
      </c>
      <c r="B58" s="5"/>
      <c r="C58" s="6">
        <v>0.29166666666666669</v>
      </c>
      <c r="D58" s="6">
        <v>0.30208333333333331</v>
      </c>
      <c r="E58" s="7">
        <f t="shared" si="4"/>
        <v>1.041666666666663E-2</v>
      </c>
      <c r="F58" s="3"/>
      <c r="H58" s="3"/>
    </row>
    <row r="59" spans="1:9" x14ac:dyDescent="0.25">
      <c r="A59" s="1" t="s">
        <v>7</v>
      </c>
      <c r="B59" s="5"/>
      <c r="C59" s="6">
        <v>0.29166666666666669</v>
      </c>
      <c r="D59" s="6">
        <v>0.98958333333333337</v>
      </c>
      <c r="E59" s="7">
        <f t="shared" si="4"/>
        <v>0.69791666666666674</v>
      </c>
      <c r="F59" s="3"/>
      <c r="H59" s="3"/>
    </row>
    <row r="60" spans="1:9" x14ac:dyDescent="0.25">
      <c r="A60" s="1" t="s">
        <v>13</v>
      </c>
      <c r="B60" s="3"/>
      <c r="C60" s="3"/>
      <c r="D60" s="3"/>
      <c r="E60" s="8">
        <f>SUM(E53:E59)</f>
        <v>2.1965277777777779</v>
      </c>
      <c r="F60" s="8">
        <f>SUM(F53:F59)</f>
        <v>0</v>
      </c>
      <c r="H60" s="31"/>
    </row>
    <row r="61" spans="1:9" x14ac:dyDescent="0.25">
      <c r="A61" s="1" t="s">
        <v>12</v>
      </c>
      <c r="B61" s="3"/>
      <c r="C61" s="3"/>
      <c r="D61" s="3"/>
      <c r="E61" s="3"/>
      <c r="F61" s="8"/>
      <c r="H61" s="31"/>
    </row>
    <row r="62" spans="1:9" x14ac:dyDescent="0.25">
      <c r="A62" s="16"/>
      <c r="E62" s="32" t="s">
        <v>16</v>
      </c>
      <c r="F62" s="8">
        <f>SUM(F60:F61)</f>
        <v>0</v>
      </c>
      <c r="H62" s="31"/>
    </row>
    <row r="63" spans="1:9" x14ac:dyDescent="0.25">
      <c r="C63" s="13"/>
      <c r="D63" s="13"/>
    </row>
    <row r="64" spans="1:9" x14ac:dyDescent="0.25">
      <c r="C64" s="13"/>
      <c r="D64" s="13"/>
    </row>
    <row r="65" spans="1:8" x14ac:dyDescent="0.25">
      <c r="B65" s="11"/>
      <c r="C65" s="13"/>
      <c r="D65" s="13"/>
    </row>
    <row r="66" spans="1:8" x14ac:dyDescent="0.25">
      <c r="A66" s="11" t="s">
        <v>0</v>
      </c>
      <c r="B66" s="12"/>
      <c r="C66" s="13"/>
      <c r="E66" s="10" t="s">
        <v>20</v>
      </c>
      <c r="F66" s="15"/>
      <c r="G66" s="18"/>
      <c r="H66" s="12"/>
    </row>
  </sheetData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Office-bruger</dc:creator>
  <cp:lastModifiedBy>Bjarne Hansen</cp:lastModifiedBy>
  <cp:lastPrinted>2017-12-03T13:51:00Z</cp:lastPrinted>
  <dcterms:created xsi:type="dcterms:W3CDTF">2017-08-31T06:57:29Z</dcterms:created>
  <dcterms:modified xsi:type="dcterms:W3CDTF">2017-12-04T19:45:44Z</dcterms:modified>
</cp:coreProperties>
</file>