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k1" sheetId="1" r:id="rId1"/>
  </sheets>
  <definedNames>
    <definedName name="_xlnm.Print_Area" localSheetId="0">'Ark1'!$A$1:$R$14</definedName>
  </definedNames>
  <calcPr calcId="14562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7" i="1"/>
  <c r="M7" i="1"/>
  <c r="M11" i="1"/>
  <c r="M9" i="1"/>
  <c r="O9" i="1"/>
  <c r="M8" i="1"/>
  <c r="O8" i="1"/>
  <c r="M6" i="1"/>
  <c r="O12" i="1"/>
  <c r="M12" i="1"/>
  <c r="C11" i="1"/>
  <c r="C7" i="1"/>
  <c r="E11" i="1"/>
  <c r="E5" i="1"/>
  <c r="E6" i="1"/>
  <c r="E7" i="1"/>
  <c r="G11" i="1"/>
  <c r="G5" i="1"/>
  <c r="G6" i="1"/>
  <c r="G7" i="1"/>
  <c r="I11" i="1"/>
  <c r="I5" i="1"/>
  <c r="I6" i="1"/>
  <c r="I7" i="1"/>
  <c r="K11" i="1"/>
  <c r="K7" i="1"/>
  <c r="Q7" i="1"/>
  <c r="C8" i="1"/>
  <c r="E8" i="1"/>
  <c r="G8" i="1"/>
  <c r="I8" i="1"/>
  <c r="K8" i="1"/>
  <c r="Q8" i="1"/>
  <c r="C9" i="1"/>
  <c r="E9" i="1"/>
  <c r="G9" i="1"/>
  <c r="I9" i="1"/>
  <c r="K9" i="1"/>
  <c r="Q9" i="1"/>
  <c r="Q10" i="1"/>
  <c r="C12" i="1"/>
  <c r="E12" i="1"/>
  <c r="G12" i="1"/>
  <c r="I12" i="1"/>
  <c r="K12" i="1"/>
  <c r="Q12" i="1"/>
  <c r="Q11" i="1"/>
  <c r="C5" i="1"/>
  <c r="C6" i="1"/>
  <c r="K5" i="1"/>
  <c r="K6" i="1"/>
  <c r="Q6" i="1"/>
  <c r="Q5" i="1"/>
</calcChain>
</file>

<file path=xl/sharedStrings.xml><?xml version="1.0" encoding="utf-8"?>
<sst xmlns="http://schemas.openxmlformats.org/spreadsheetml/2006/main" count="39" uniqueCount="27">
  <si>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</si>
  <si>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</si>
  <si>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</si>
  <si>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</si>
  <si>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</si>
  <si>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</si>
  <si>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</si>
  <si>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</si>
  <si>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</si>
  <si>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Normaltimer</t>
  </si>
  <si>
    <t>Overtimer A</t>
  </si>
  <si>
    <t>Overtimer B</t>
  </si>
  <si>
    <t>Ubekvem 1</t>
  </si>
  <si>
    <t>Ubekvem 2</t>
  </si>
  <si>
    <t>Pauser</t>
  </si>
  <si>
    <t>Timer I alt</t>
  </si>
  <si>
    <t>I alt</t>
  </si>
  <si>
    <t>Overtime A (MAN-TIR) 8 + TIMER</t>
  </si>
  <si>
    <t>Overtime A (ONS-FRE) 7+ TIMER)</t>
  </si>
  <si>
    <t>Overtime B (MAN-TIR) 8 + 3*A timer (11 timer)</t>
  </si>
  <si>
    <t>Overtime B (ONS-FRE) 7 + 3*A timer (10 timer)</t>
  </si>
  <si>
    <t>Ubekvem 1 fra kl.18 til kl. 23</t>
  </si>
  <si>
    <t>Ubekvem 2 fra kl. 23 til kl. 6</t>
  </si>
  <si>
    <t>norm</t>
  </si>
  <si>
    <t>Løntimer</t>
  </si>
  <si>
    <t>man-ons</t>
  </si>
  <si>
    <t>tors-fredag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</si>
</sst>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h]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 applyAlignment="1">
      <alignment vertical="center"/>
    </xf>
    <xf numFmtId="20" fontId="0" fillId="0" borderId="0" xfId="0" applyNumberFormat="1"/>
    <xf numFmtId="0" fontId="0" fillId="0" borderId="0" xfId="0" applyNumberFormat="1"/>
    <xf numFmtId="165" fontId="0" fillId="0" borderId="0" xfId="0" applyNumberFormat="1"/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2" xfId="0" applyNumberFormat="1" applyBorder="1"/>
    <xf numFmtId="164" fontId="0" fillId="0" borderId="6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164" fontId="0" fillId="0" borderId="24" xfId="0" applyNumberForma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5" xfId="0" applyBorder="1"/>
    <xf numFmtId="0" fontId="0" fillId="0" borderId="2" xfId="0" applyBorder="1"/>
    <xf numFmtId="164" fontId="0" fillId="0" borderId="30" xfId="0" applyNumberFormat="1" applyBorder="1"/>
    <xf numFmtId="164" fontId="0" fillId="0" borderId="3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Zeros="0" tabSelected="1" zoomScaleNormal="100" workbookViewId="0">
      <selection activeCell="O16" sqref="O16"/>
    </sheetView>
  </sheetViews>
  <sheetFormatPr defaultRowHeight="15" x14ac:dyDescent="0.25"/>
  <cols>
    <col min="1" max="1" width="0.85546875" customWidth="1"/>
    <col min="2" max="2" width="12.42578125" bestFit="1" customWidth="1"/>
    <col min="3" max="4" width="9.140625" customWidth="1"/>
    <col min="18" max="18" width="0.85546875" customWidth="1"/>
    <col min="21" max="21" width="10.7109375" customWidth="1"/>
  </cols>
  <sheetData>
    <row r="1" spans="1:22" ht="4.5" customHeight="1" thickBot="1" x14ac:dyDescent="0.3"/>
    <row r="2" spans="1:22" ht="15.75" thickBot="1" x14ac:dyDescent="0.3">
      <c r="A2" s="1"/>
      <c r="B2" s="39"/>
      <c r="C2" s="35" t="s">
        <v>0</v>
      </c>
      <c r="D2" s="36"/>
      <c r="E2" s="35" t="s">
        <v>1</v>
      </c>
      <c r="F2" s="36"/>
      <c r="G2" s="35" t="s">
        <v>2</v>
      </c>
      <c r="H2" s="36"/>
      <c r="I2" s="35" t="s">
        <v>3</v>
      </c>
      <c r="J2" s="36"/>
      <c r="K2" s="35" t="s">
        <v>4</v>
      </c>
      <c r="L2" s="36"/>
      <c r="M2" s="35" t="s">
        <v>5</v>
      </c>
      <c r="N2" s="36"/>
      <c r="O2" s="35" t="s">
        <v>6</v>
      </c>
      <c r="P2" s="36"/>
      <c r="Q2" s="32" t="s">
        <v>16</v>
      </c>
      <c r="T2" t="s">
        <v>25</v>
      </c>
      <c r="U2" t="s">
        <v>26</v>
      </c>
    </row>
    <row r="3" spans="1:22" ht="15.75" thickBot="1" x14ac:dyDescent="0.3">
      <c r="A3" s="1"/>
      <c r="B3" s="40"/>
      <c r="C3" s="26" t="s">
        <v>7</v>
      </c>
      <c r="D3" s="27" t="s">
        <v>8</v>
      </c>
      <c r="E3" s="22" t="s">
        <v>7</v>
      </c>
      <c r="F3" s="23" t="s">
        <v>8</v>
      </c>
      <c r="G3" s="22" t="s">
        <v>7</v>
      </c>
      <c r="H3" s="23" t="s">
        <v>8</v>
      </c>
      <c r="I3" s="22" t="s">
        <v>7</v>
      </c>
      <c r="J3" s="23" t="s">
        <v>8</v>
      </c>
      <c r="K3" s="22" t="s">
        <v>7</v>
      </c>
      <c r="L3" s="23" t="s">
        <v>8</v>
      </c>
      <c r="M3" s="37" t="s">
        <v>7</v>
      </c>
      <c r="N3" s="38" t="s">
        <v>8</v>
      </c>
      <c r="O3" s="22" t="s">
        <v>7</v>
      </c>
      <c r="P3" s="30" t="s">
        <v>8</v>
      </c>
      <c r="Q3" s="33"/>
      <c r="S3" t="s">
        <v>23</v>
      </c>
      <c r="T3" s="4">
        <v>0.33333333333333331</v>
      </c>
      <c r="U3" s="4">
        <v>0.29166666666666669</v>
      </c>
      <c r="V3" s="4">
        <v>0.125</v>
      </c>
    </row>
    <row r="4" spans="1:22" ht="15.75" thickBot="1" x14ac:dyDescent="0.3">
      <c r="A4" s="1"/>
      <c r="B4" s="41"/>
      <c r="C4" s="47">
        <v>0.73958333333333337</v>
      </c>
      <c r="D4" s="48">
        <v>0.17708333333333334</v>
      </c>
      <c r="E4" s="24">
        <v>0.15625</v>
      </c>
      <c r="F4" s="25">
        <v>0.72916666666666663</v>
      </c>
      <c r="G4" s="24">
        <v>0.15625</v>
      </c>
      <c r="H4" s="25">
        <v>0.69791666666666663</v>
      </c>
      <c r="I4" s="24">
        <v>0.15625</v>
      </c>
      <c r="J4" s="25">
        <v>0.65625</v>
      </c>
      <c r="K4" s="24">
        <v>0.15625</v>
      </c>
      <c r="L4" s="25">
        <v>0.60416666666666663</v>
      </c>
      <c r="M4" s="28">
        <v>0.15625</v>
      </c>
      <c r="N4" s="13">
        <v>0.60416666666666663</v>
      </c>
      <c r="O4" s="29">
        <v>0.15625</v>
      </c>
      <c r="P4" s="31">
        <v>0.60416666666666663</v>
      </c>
      <c r="Q4" s="34"/>
      <c r="T4" s="4">
        <v>0.45833333333333331</v>
      </c>
      <c r="U4" s="4">
        <v>0.41666666666666669</v>
      </c>
    </row>
    <row r="5" spans="1:22" x14ac:dyDescent="0.25">
      <c r="A5" s="1"/>
      <c r="B5" s="42" t="s">
        <v>9</v>
      </c>
      <c r="C5" s="7">
        <f>IF(C11&gt;=$T$3,$T$3,C11)</f>
        <v>0.33333333333333331</v>
      </c>
      <c r="D5" s="7"/>
      <c r="E5" s="14">
        <f>IF(E11&gt;=$T$3,$T$3,E11)</f>
        <v>0.33333333333333331</v>
      </c>
      <c r="F5" s="15"/>
      <c r="G5" s="14">
        <f>IF(G11&gt;=$T$3,$T$3,G11)</f>
        <v>0.33333333333333331</v>
      </c>
      <c r="H5" s="15"/>
      <c r="I5" s="7">
        <f>IF(I11&gt;=$U$3,$U$3,I11)</f>
        <v>0.29166666666666669</v>
      </c>
      <c r="J5" s="7"/>
      <c r="K5" s="14">
        <f>IF(K11&gt;=$U$3,$U$3,K11)</f>
        <v>0.29166666666666669</v>
      </c>
      <c r="L5" s="15"/>
      <c r="M5" s="14"/>
      <c r="N5" s="15"/>
      <c r="O5" s="7"/>
      <c r="P5" s="7"/>
      <c r="Q5" s="9">
        <f>SUM(C5:P5)</f>
        <v>1.5833333333333335</v>
      </c>
    </row>
    <row r="6" spans="1:22" x14ac:dyDescent="0.25">
      <c r="A6" s="1"/>
      <c r="B6" s="43" t="s">
        <v>10</v>
      </c>
      <c r="C6" s="7">
        <f>IF(C11&gt;$T$4,$V$3,IF(AND(C11&gt;$T$3,C11&lt;$T$4),C11-C5))</f>
        <v>6.2500000000000056E-2</v>
      </c>
      <c r="D6" s="7"/>
      <c r="E6" s="16">
        <f>IF(E11&gt;$T$4,$V$3,IF(AND(E11&gt;$T$3,E11&lt;$T$4),E11-E5))</f>
        <v>0.125</v>
      </c>
      <c r="F6" s="17"/>
      <c r="G6" s="16">
        <f>IF(G11&gt;$T$4,$V$3,IF(AND(G11&gt;$T$3,G11&lt;$T$4),G11-G5))</f>
        <v>0.125</v>
      </c>
      <c r="H6" s="17"/>
      <c r="I6" s="7">
        <f>IF(I11&gt;$U$4,$V$3,IF(AND(I11&gt;$U$3,I11&lt;$U$4),I11-I5))</f>
        <v>0.125</v>
      </c>
      <c r="J6" s="7"/>
      <c r="K6" s="16">
        <f>IF(K11&gt;$U$4,$V$3,IF(AND(K11&gt;$U$3,K11&lt;$U$4),K11-K5))</f>
        <v>0.11458333333333326</v>
      </c>
      <c r="L6" s="17"/>
      <c r="M6" s="16">
        <f>IF(M11&gt;V3,V3,N4-M4)</f>
        <v>0.125</v>
      </c>
      <c r="N6" s="17"/>
      <c r="O6" s="7"/>
      <c r="P6" s="7"/>
      <c r="Q6" s="10">
        <f>SUM(C6:P6)</f>
        <v>0.67708333333333326</v>
      </c>
    </row>
    <row r="7" spans="1:22" x14ac:dyDescent="0.25">
      <c r="A7" s="1"/>
      <c r="B7" s="43" t="s">
        <v>11</v>
      </c>
      <c r="C7" s="7" t="str">
        <f>IF(C11&gt;$T$4,C11-(C5+C6),"")</f>
        <v/>
      </c>
      <c r="D7" s="7"/>
      <c r="E7" s="16">
        <f>IF(E11&gt;$T$4,E11-(E5+E6),"")</f>
        <v>7.2916666666666685E-2</v>
      </c>
      <c r="F7" s="17"/>
      <c r="G7" s="16">
        <f>IF(G11&gt;$T$4,G11-(G5+G6),"")</f>
        <v>4.166666666666663E-2</v>
      </c>
      <c r="H7" s="17"/>
      <c r="I7" s="7">
        <f>IF(I11&gt;$U$4,I11-(I5+I6),"")</f>
        <v>4.166666666666663E-2</v>
      </c>
      <c r="J7" s="7"/>
      <c r="K7" s="16" t="str">
        <f>IF(K11&gt;$U$4,K11-(K5+K6),"")</f>
        <v/>
      </c>
      <c r="L7" s="17"/>
      <c r="M7" s="16">
        <f>IF(N4="","",IF(M11&gt;V3,M11-M6))</f>
        <v>0.28124999999999994</v>
      </c>
      <c r="N7" s="17"/>
      <c r="O7" s="7">
        <f>O11</f>
        <v>0.40624999999999994</v>
      </c>
      <c r="P7" s="7"/>
      <c r="Q7" s="10">
        <f t="shared" ref="Q7:Q13" si="0">SUM(C7:P7)</f>
        <v>0.84374999999999978</v>
      </c>
    </row>
    <row r="8" spans="1:22" x14ac:dyDescent="0.25">
      <c r="A8" s="1"/>
      <c r="B8" s="43" t="s">
        <v>12</v>
      </c>
      <c r="C8" s="7">
        <f>IF(D4="","",(IF(D4-MAX(C4,(18/24))+(D4&lt;C4)&lt;0,0,D4-MAX(C4,(18/24))+(D4&lt;C4)))-(IF((D4-MAX(C4,(23/24))+(D4&lt;C4))&lt;0,0,(D4-MAX(C4,(23/24))+(D4&lt;C4)))))</f>
        <v>0.20833333333333337</v>
      </c>
      <c r="D8" s="7"/>
      <c r="E8" s="16">
        <f t="shared" ref="E8" si="1">IF(F4="","",(IF(F4-MAX(E4,(18/24))+(F4&lt;E4)&lt;0,0,F4-MAX(E4,(18/24))+(F4&lt;E4)))-(IF((F4-MAX(E4,(23/24))+(F4&lt;E4))&lt;0,0,(F4-MAX(E4,(23/24))+(F4&lt;E4)))))</f>
        <v>0</v>
      </c>
      <c r="F8" s="17"/>
      <c r="G8" s="16">
        <f t="shared" ref="G8" si="2">IF(H4="","",(IF(H4-MAX(G4,(18/24))+(H4&lt;G4)&lt;0,0,H4-MAX(G4,(18/24))+(H4&lt;G4)))-(IF((H4-MAX(G4,(23/24))+(H4&lt;G4))&lt;0,0,(H4-MAX(G4,(23/24))+(H4&lt;G4)))))</f>
        <v>0</v>
      </c>
      <c r="H8" s="17"/>
      <c r="I8" s="7">
        <f t="shared" ref="I8" si="3">IF(J4="","",(IF(J4-MAX(I4,(18/24))+(J4&lt;I4)&lt;0,0,J4-MAX(I4,(18/24))+(J4&lt;I4)))-(IF((J4-MAX(I4,(23/24))+(J4&lt;I4))&lt;0,0,(J4-MAX(I4,(23/24))+(J4&lt;I4)))))</f>
        <v>0</v>
      </c>
      <c r="J8" s="7"/>
      <c r="K8" s="16">
        <f t="shared" ref="K8:O8" si="4">IF(L4="","",(IF(L4-MAX(K4,(18/24))+(L4&lt;K4)&lt;0,0,L4-MAX(K4,(18/24))+(L4&lt;K4)))-(IF((L4-MAX(K4,(23/24))+(L4&lt;K4))&lt;0,0,(L4-MAX(K4,(23/24))+(L4&lt;K4)))))</f>
        <v>0</v>
      </c>
      <c r="L8" s="17"/>
      <c r="M8" s="16">
        <f t="shared" si="4"/>
        <v>0</v>
      </c>
      <c r="N8" s="17"/>
      <c r="O8" s="16">
        <f t="shared" si="4"/>
        <v>0</v>
      </c>
      <c r="P8" s="17"/>
      <c r="Q8" s="10">
        <f t="shared" si="0"/>
        <v>0.20833333333333337</v>
      </c>
    </row>
    <row r="9" spans="1:22" x14ac:dyDescent="0.25">
      <c r="A9" s="1"/>
      <c r="B9" s="43" t="s">
        <v>13</v>
      </c>
      <c r="C9" s="7">
        <f>IF(C11="","",IF((D4-MAX(C4,(23/24))+(C4&gt;D4))&lt;0,0,(IF(D4&lt;C4,IF(D4&gt;6/24,6/24,D4),D4)-MAX(C4,(23/24)))+(C4&gt;D4))+(6/24)-MIN(C4,(6/24)))</f>
        <v>0.21875</v>
      </c>
      <c r="D9" s="7"/>
      <c r="E9" s="16">
        <f>IF(E11="","",IF((F4-MAX(E4,(23/24))+(E4&gt;F4))&lt;0,0,(IF(F4&lt;E4,IF(F4&gt;6/24,6/24,F4),F4)-MAX(E4,(23/24)))+(E4&gt;F4))+(6/24)-MIN(E4,(6/24)))</f>
        <v>9.375E-2</v>
      </c>
      <c r="F9" s="17"/>
      <c r="G9" s="16">
        <f>IF(G11="","",IF((H4-MAX(G4,(23/24))+(G4&gt;H4))&lt;0,0,(IF(H4&lt;G4,IF(H4&gt;6/24,6/24,H4),H4)-MAX(G4,(23/24)))+(G4&gt;H4))+(6/24)-MIN(G4,(6/24)))</f>
        <v>9.375E-2</v>
      </c>
      <c r="H9" s="17"/>
      <c r="I9" s="7">
        <f>IF(I11="","",IF((J4-MAX(I4,(23/24))+(I4&gt;J4))&lt;0,0,(IF(J4&lt;I4,IF(J4&gt;6/24,6/24,J4),J4)-MAX(I4,(23/24)))+(I4&gt;J4))+(6/24)-MIN(I4,(6/24)))</f>
        <v>9.375E-2</v>
      </c>
      <c r="J9" s="7"/>
      <c r="K9" s="16">
        <f>IF(K11="","",IF((L4-MAX(K4,(23/24))+(K4&gt;L4))&lt;0,0,(IF(L4&lt;K4,IF(L4&gt;6/24,6/24,L4),L4)-MAX(K4,(23/24)))+(K4&gt;L4))+(6/24)-MIN(K4,(6/24)))</f>
        <v>9.375E-2</v>
      </c>
      <c r="L9" s="17"/>
      <c r="M9" s="16">
        <f t="shared" ref="M9:P9" si="5">IF(M11="","",IF((N4-MAX(M4,(23/24))+(M4&gt;N4))&lt;0,0,(IF(N4&lt;M4,IF(N4&gt;6/24,6/24,N4),N4)-MAX(M4,(23/24)))+(M4&gt;N4))+(6/24)-MIN(M4,(6/24)))</f>
        <v>9.375E-2</v>
      </c>
      <c r="N9" s="17"/>
      <c r="O9" s="16">
        <f t="shared" ref="O9:P9" si="6">IF(O11="","",IF((P4-MAX(O4,(23/24))+(O4&gt;P4))&lt;0,0,(IF(P4&lt;O4,IF(P4&gt;6/24,6/24,P4),P4)-MAX(O4,(23/24)))+(O4&gt;P4))+(6/24)-MIN(O4,(6/24)))</f>
        <v>9.375E-2</v>
      </c>
      <c r="P9" s="17"/>
      <c r="Q9" s="10">
        <f t="shared" si="0"/>
        <v>0.78125</v>
      </c>
    </row>
    <row r="10" spans="1:22" ht="15.75" thickBot="1" x14ac:dyDescent="0.3">
      <c r="A10" s="1"/>
      <c r="B10" s="44" t="s">
        <v>14</v>
      </c>
      <c r="C10" s="8">
        <v>4.1666666666666664E-2</v>
      </c>
      <c r="D10" s="8"/>
      <c r="E10" s="18">
        <v>4.1666666666666664E-2</v>
      </c>
      <c r="F10" s="19"/>
      <c r="G10" s="18">
        <v>4.1666666666666664E-2</v>
      </c>
      <c r="H10" s="19"/>
      <c r="I10" s="8">
        <v>4.1666666666666664E-2</v>
      </c>
      <c r="J10" s="8"/>
      <c r="K10" s="18">
        <v>4.1666666666666664E-2</v>
      </c>
      <c r="L10" s="19"/>
      <c r="M10" s="18">
        <v>4.1666666666666664E-2</v>
      </c>
      <c r="N10" s="19"/>
      <c r="O10" s="8">
        <v>4.1666666666666664E-2</v>
      </c>
      <c r="P10" s="8"/>
      <c r="Q10" s="11">
        <f t="shared" si="0"/>
        <v>0.29166666666666663</v>
      </c>
    </row>
    <row r="11" spans="1:22" ht="15.75" thickBot="1" x14ac:dyDescent="0.3">
      <c r="A11" s="1"/>
      <c r="B11" s="45" t="s">
        <v>24</v>
      </c>
      <c r="C11" s="20">
        <f>IF(C4="","",IF(D4="","",D4-C4-C10+(D4&lt;C4)))</f>
        <v>0.39583333333333337</v>
      </c>
      <c r="D11" s="21"/>
      <c r="E11" s="20">
        <f>IF(E4="","",IF(F4="","",F4-E4-E10+(F4&lt;E4)))</f>
        <v>0.53125</v>
      </c>
      <c r="F11" s="21"/>
      <c r="G11" s="20">
        <f>IF(G4="","",IF(H4="","",H4-G4-G10+(H4&lt;G4)))</f>
        <v>0.49999999999999994</v>
      </c>
      <c r="H11" s="21"/>
      <c r="I11" s="20">
        <f>IF(I4="","",IF(J4="","",J4-I4-I10+(J4&lt;I4)))</f>
        <v>0.45833333333333331</v>
      </c>
      <c r="J11" s="21"/>
      <c r="K11" s="20">
        <f>IF(K4="","",IF(L4="","",L4-K4-K10+(L4&lt;K4)))</f>
        <v>0.40624999999999994</v>
      </c>
      <c r="L11" s="21"/>
      <c r="M11" s="20">
        <f>IF(M4="","",IF(N4="","",N4-M4-M10+(N4&lt;M4)))</f>
        <v>0.40624999999999994</v>
      </c>
      <c r="N11" s="21"/>
      <c r="O11" s="20">
        <f>IF(O4="","",IF(P4="","",P4-O4-O10+(P4&lt;O4)))</f>
        <v>0.40624999999999994</v>
      </c>
      <c r="P11" s="21"/>
      <c r="Q11" s="12">
        <f>SUM(C11:P11)</f>
        <v>3.1041666666666665</v>
      </c>
    </row>
    <row r="12" spans="1:22" ht="15.75" thickBot="1" x14ac:dyDescent="0.3">
      <c r="A12" s="1"/>
      <c r="B12" s="46" t="s">
        <v>15</v>
      </c>
      <c r="C12" s="20">
        <f>IF(C4="","",IF(D4="","",D4-C4+(D4&lt;C4)))</f>
        <v>0.4375</v>
      </c>
      <c r="D12" s="21"/>
      <c r="E12" s="20">
        <f>IF(E4="","",IF(F4="","",F4-E4+(F4&lt;E4)))</f>
        <v>0.57291666666666663</v>
      </c>
      <c r="F12" s="21"/>
      <c r="G12" s="20">
        <f>IF(G4="","",IF(H4="","",H4-G4+(H4&lt;G4)))</f>
        <v>0.54166666666666663</v>
      </c>
      <c r="H12" s="21"/>
      <c r="I12" s="20">
        <f>IF(I4="","",IF(J4="","",J4-I4+(J4&lt;I4)))</f>
        <v>0.5</v>
      </c>
      <c r="J12" s="21"/>
      <c r="K12" s="20">
        <f>IF(K4="","",IF(L4="","",L4-K4+(L4&lt;K4)))</f>
        <v>0.44791666666666663</v>
      </c>
      <c r="L12" s="21"/>
      <c r="M12" s="20">
        <f>IF(M4="","",IF(N4="","",N4-M4+(N4&lt;M4)))</f>
        <v>0.44791666666666663</v>
      </c>
      <c r="N12" s="21"/>
      <c r="O12" s="20">
        <f>IF(O4="","",IF(P4="","",P4-O4+(P4&lt;O4)))</f>
        <v>0.44791666666666663</v>
      </c>
      <c r="P12" s="21"/>
      <c r="Q12" s="11">
        <f t="shared" si="0"/>
        <v>3.3958333333333326</v>
      </c>
    </row>
    <row r="14" spans="1:22" x14ac:dyDescent="0.25">
      <c r="C14" s="1"/>
    </row>
    <row r="15" spans="1:22" x14ac:dyDescent="0.25">
      <c r="C15" s="5"/>
      <c r="D15" s="2"/>
    </row>
    <row r="16" spans="1:22" x14ac:dyDescent="0.25">
      <c r="C16" t="s">
        <v>17</v>
      </c>
    </row>
    <row r="17" spans="3:7" x14ac:dyDescent="0.25">
      <c r="C17" t="s">
        <v>18</v>
      </c>
      <c r="D17" s="2"/>
    </row>
    <row r="19" spans="3:7" x14ac:dyDescent="0.25">
      <c r="C19" t="s">
        <v>19</v>
      </c>
    </row>
    <row r="20" spans="3:7" x14ac:dyDescent="0.25">
      <c r="C20" t="s">
        <v>20</v>
      </c>
    </row>
    <row r="21" spans="3:7" x14ac:dyDescent="0.25">
      <c r="D21" s="3"/>
    </row>
    <row r="22" spans="3:7" x14ac:dyDescent="0.25">
      <c r="C22" t="s">
        <v>21</v>
      </c>
      <c r="D22" s="3"/>
    </row>
    <row r="23" spans="3:7" x14ac:dyDescent="0.25">
      <c r="C23" t="s">
        <v>22</v>
      </c>
      <c r="D23" s="3"/>
    </row>
    <row r="26" spans="3:7" x14ac:dyDescent="0.25">
      <c r="D26" s="4"/>
      <c r="E26" s="4"/>
      <c r="F26" s="5"/>
      <c r="G26" s="6"/>
    </row>
  </sheetData>
  <mergeCells count="65">
    <mergeCell ref="K12:L12"/>
    <mergeCell ref="O12:P12"/>
    <mergeCell ref="M12:N12"/>
    <mergeCell ref="G10:H10"/>
    <mergeCell ref="C12:D12"/>
    <mergeCell ref="E12:F12"/>
    <mergeCell ref="G12:H12"/>
    <mergeCell ref="I12:J12"/>
    <mergeCell ref="G5:H5"/>
    <mergeCell ref="G6:H6"/>
    <mergeCell ref="G7:H7"/>
    <mergeCell ref="G8:H8"/>
    <mergeCell ref="G9:H9"/>
    <mergeCell ref="I10:J10"/>
    <mergeCell ref="K5:L5"/>
    <mergeCell ref="K6:L6"/>
    <mergeCell ref="K7:L7"/>
    <mergeCell ref="K8:L8"/>
    <mergeCell ref="K9:L9"/>
    <mergeCell ref="K10:L10"/>
    <mergeCell ref="I5:J5"/>
    <mergeCell ref="I6:J6"/>
    <mergeCell ref="I7:J7"/>
    <mergeCell ref="I8:J8"/>
    <mergeCell ref="I9:J9"/>
    <mergeCell ref="O9:P9"/>
    <mergeCell ref="O10:P10"/>
    <mergeCell ref="M5:N5"/>
    <mergeCell ref="M6:N6"/>
    <mergeCell ref="M7:N7"/>
    <mergeCell ref="M8:N8"/>
    <mergeCell ref="M9:N9"/>
    <mergeCell ref="M10:N10"/>
    <mergeCell ref="O5:P5"/>
    <mergeCell ref="O6:P6"/>
    <mergeCell ref="O7:P7"/>
    <mergeCell ref="O8:P8"/>
    <mergeCell ref="E11:F11"/>
    <mergeCell ref="C11:D11"/>
    <mergeCell ref="C5:D5"/>
    <mergeCell ref="C6:D6"/>
    <mergeCell ref="C7:D7"/>
    <mergeCell ref="C8:D8"/>
    <mergeCell ref="C9:D9"/>
    <mergeCell ref="C10:D10"/>
    <mergeCell ref="E5:F5"/>
    <mergeCell ref="E6:F6"/>
    <mergeCell ref="E7:F7"/>
    <mergeCell ref="E8:F8"/>
    <mergeCell ref="E9:F9"/>
    <mergeCell ref="E10:F10"/>
    <mergeCell ref="O11:P11"/>
    <mergeCell ref="M11:N11"/>
    <mergeCell ref="K11:L11"/>
    <mergeCell ref="I11:J11"/>
    <mergeCell ref="G11:H11"/>
    <mergeCell ref="B2:B4"/>
    <mergeCell ref="Q2:Q4"/>
    <mergeCell ref="C2:D2"/>
    <mergeCell ref="E2:F2"/>
    <mergeCell ref="G2:H2"/>
    <mergeCell ref="I2:J2"/>
    <mergeCell ref="K2:L2"/>
    <mergeCell ref="O2:P2"/>
    <mergeCell ref="M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khoegh93@gmail.com</dc:creator>
  <cp:lastModifiedBy>Bjarne Hansen</cp:lastModifiedBy>
  <cp:lastPrinted>2015-07-22T12:53:45Z</cp:lastPrinted>
  <dcterms:created xsi:type="dcterms:W3CDTF">2015-07-16T17:21:48Z</dcterms:created>
  <dcterms:modified xsi:type="dcterms:W3CDTF">2015-07-22T13:21:11Z</dcterms:modified>
</cp:coreProperties>
</file>