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5e046615732e95/Dokumenter2/002 Niels-Henrik/DFD/"/>
    </mc:Choice>
  </mc:AlternateContent>
  <xr:revisionPtr revIDLastSave="0" documentId="8_{14BAD167-20A6-413F-996D-42C62B83262E}" xr6:coauthVersionLast="47" xr6:coauthVersionMax="47" xr10:uidLastSave="{00000000-0000-0000-0000-000000000000}"/>
  <bookViews>
    <workbookView xWindow="28680" yWindow="-120" windowWidth="29040" windowHeight="15720" xr2:uid="{1584FB1E-8F4E-477B-9797-C0A1950384B4}"/>
  </bookViews>
  <sheets>
    <sheet name="Ark1" sheetId="1" r:id="rId1"/>
  </sheets>
  <externalReferences>
    <externalReference r:id="rId2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0" i="1" l="1"/>
  <c r="AA10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E10" i="1"/>
  <c r="E11" i="1" s="1"/>
  <c r="E12" i="1" s="1"/>
  <c r="D10" i="1"/>
  <c r="E13" i="1" l="1"/>
  <c r="D12" i="1"/>
  <c r="D11" i="1"/>
  <c r="D13" i="1" l="1"/>
  <c r="E14" i="1"/>
  <c r="D14" i="1" l="1"/>
  <c r="E15" i="1"/>
  <c r="D15" i="1" l="1"/>
  <c r="E16" i="1"/>
  <c r="D16" i="1" l="1"/>
  <c r="E17" i="1"/>
  <c r="E18" i="1" l="1"/>
  <c r="D17" i="1"/>
  <c r="D18" i="1" l="1"/>
  <c r="E19" i="1"/>
  <c r="E20" i="1" l="1"/>
  <c r="D19" i="1"/>
  <c r="E21" i="1" l="1"/>
  <c r="D20" i="1"/>
  <c r="D21" i="1" l="1"/>
  <c r="E22" i="1"/>
  <c r="D22" i="1" l="1"/>
  <c r="E23" i="1"/>
  <c r="D23" i="1" l="1"/>
  <c r="L4" i="1"/>
</calcChain>
</file>

<file path=xl/sharedStrings.xml><?xml version="1.0" encoding="utf-8"?>
<sst xmlns="http://schemas.openxmlformats.org/spreadsheetml/2006/main" count="22" uniqueCount="22">
  <si>
    <t>Dag</t>
  </si>
  <si>
    <t>Dato</t>
  </si>
  <si>
    <t xml:space="preserve">Start kl. </t>
  </si>
  <si>
    <t>Slut kl.</t>
  </si>
  <si>
    <t>Forskudttid
morgen</t>
  </si>
  <si>
    <t>Ferie/Fri</t>
  </si>
  <si>
    <t>Syg</t>
  </si>
  <si>
    <t>Ferie</t>
  </si>
  <si>
    <t xml:space="preserve">I alt </t>
  </si>
  <si>
    <t>To ugers timeseddel</t>
  </si>
  <si>
    <t>Medarbejder:</t>
  </si>
  <si>
    <t>Lønperiodes startdato:</t>
  </si>
  <si>
    <t>Stilling</t>
  </si>
  <si>
    <t>Chauffør</t>
  </si>
  <si>
    <t>Lønperiodes slutdato:</t>
  </si>
  <si>
    <t>Adresse:</t>
  </si>
  <si>
    <t>Medarbejders nummer:</t>
  </si>
  <si>
    <t>Postnummer og by:</t>
  </si>
  <si>
    <t>Medarbejders telefonnummer:</t>
  </si>
  <si>
    <t>Leder:</t>
  </si>
  <si>
    <t>Medarbejders mailadresse:</t>
  </si>
  <si>
    <t>Virksomhedens 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</si>
</sst>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:00"/>
    <numFmt numFmtId="165" formatCode="dddd"/>
    <numFmt numFmtId="166" formatCode="dd\.\ mmm\.\ yyyy"/>
    <numFmt numFmtId="167" formatCode="[h]:mm"/>
    <numFmt numFmtId="168" formatCode="##\ ##\ ##\ ##"/>
  </numFmts>
  <fonts count="12" x14ac:knownFonts="1">
    <font>
      <sz val="12"/>
      <color theme="1"/>
      <name val="Franklin Gothic Medium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Franklin Gothic Medium"/>
      <family val="2"/>
    </font>
    <font>
      <b/>
      <sz val="11"/>
      <color theme="3"/>
      <name val="Franklin Gothic Medium"/>
      <family val="2"/>
    </font>
    <font>
      <sz val="11"/>
      <color indexed="12"/>
      <name val="Franklin Gothic Medium"/>
      <family val="2"/>
    </font>
    <font>
      <sz val="12"/>
      <name val="Franklin Gothic Medium"/>
      <family val="2"/>
    </font>
    <font>
      <sz val="11"/>
      <color theme="1" tint="0.2499465926084170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2"/>
      <color theme="10"/>
      <name val="Franklin Gothic Medium"/>
      <family val="2"/>
    </font>
    <font>
      <b/>
      <sz val="24"/>
      <name val="Franklin Gothic Medium"/>
      <family val="2"/>
    </font>
    <font>
      <b/>
      <sz val="26"/>
      <name val="Franklin Gothic Medium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CC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rgb="FF009B7A"/>
      </bottom>
      <diagonal/>
    </border>
    <border>
      <left/>
      <right/>
      <top style="thick">
        <color rgb="FF009B7A"/>
      </top>
      <bottom style="thick">
        <color rgb="FF80AF17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80AF17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14" fontId="6" fillId="0" borderId="0" applyFont="0" applyFill="0" applyBorder="0">
      <alignment horizontal="center" vertical="center"/>
    </xf>
    <xf numFmtId="2" fontId="7" fillId="0" borderId="0" applyFont="0" applyFill="0" applyBorder="0">
      <alignment horizontal="center" vertical="center"/>
    </xf>
    <xf numFmtId="0" fontId="8" fillId="0" borderId="0" applyNumberFormat="0" applyFill="0" applyBorder="0" applyAlignment="0" applyProtection="0"/>
    <xf numFmtId="0" fontId="11" fillId="0" borderId="12" applyNumberFormat="0" applyFont="0" applyAlignment="0">
      <alignment horizontal="center"/>
    </xf>
    <xf numFmtId="168" fontId="6" fillId="0" borderId="0" applyFont="0" applyFill="0" applyBorder="0" applyAlignment="0"/>
  </cellStyleXfs>
  <cellXfs count="37">
    <xf numFmtId="0" fontId="0" fillId="0" borderId="0" xfId="0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5" fillId="0" borderId="6" xfId="3" applyNumberFormat="1" applyFont="1" applyFill="1" applyBorder="1" applyAlignment="1">
      <alignment horizontal="left" vertical="center"/>
    </xf>
    <xf numFmtId="166" fontId="0" fillId="0" borderId="7" xfId="4" applyNumberFormat="1" applyFont="1" applyBorder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7" fontId="0" fillId="0" borderId="7" xfId="5" applyNumberFormat="1" applyFont="1" applyFill="1" applyBorder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7" fontId="0" fillId="2" borderId="9" xfId="5" applyNumberFormat="1" applyFont="1" applyFill="1" applyBorder="1">
      <alignment horizontal="center" vertical="center"/>
    </xf>
    <xf numFmtId="167" fontId="0" fillId="3" borderId="0" xfId="0" applyNumberFormat="1" applyFill="1" applyAlignment="1">
      <alignment horizontal="left" vertical="center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7" applyFont="1" applyBorder="1" applyAlignment="1">
      <alignment vertical="center"/>
    </xf>
    <xf numFmtId="0" fontId="0" fillId="0" borderId="0" xfId="7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166" fontId="0" fillId="0" borderId="13" xfId="4" applyNumberFormat="1" applyFont="1" applyBorder="1">
      <alignment horizontal="center" vertical="center"/>
    </xf>
    <xf numFmtId="0" fontId="0" fillId="0" borderId="15" xfId="7" applyFont="1" applyBorder="1" applyAlignment="1">
      <alignment vertical="center"/>
    </xf>
    <xf numFmtId="0" fontId="0" fillId="0" borderId="0" xfId="0" applyAlignment="1">
      <alignment horizontal="left" vertical="center"/>
    </xf>
    <xf numFmtId="166" fontId="0" fillId="0" borderId="15" xfId="4" applyNumberFormat="1" applyFont="1" applyBorder="1">
      <alignment horizontal="center" vertical="center"/>
    </xf>
    <xf numFmtId="1" fontId="0" fillId="0" borderId="13" xfId="8" applyNumberFormat="1" applyFont="1" applyBorder="1" applyAlignment="1">
      <alignment horizontal="center" vertical="center"/>
    </xf>
    <xf numFmtId="0" fontId="0" fillId="0" borderId="15" xfId="7" applyFont="1" applyBorder="1" applyAlignment="1">
      <alignment vertical="center"/>
    </xf>
    <xf numFmtId="168" fontId="0" fillId="0" borderId="13" xfId="8" applyFont="1" applyBorder="1" applyAlignment="1">
      <alignment horizontal="center" vertical="center"/>
    </xf>
    <xf numFmtId="0" fontId="8" fillId="0" borderId="15" xfId="6" applyBorder="1" applyAlignment="1">
      <alignment horizontal="center" vertical="center"/>
    </xf>
    <xf numFmtId="165" fontId="5" fillId="0" borderId="16" xfId="3" applyNumberFormat="1" applyFont="1" applyFill="1" applyBorder="1" applyAlignment="1">
      <alignment horizontal="left" vertical="center"/>
    </xf>
    <xf numFmtId="166" fontId="0" fillId="0" borderId="17" xfId="4" applyNumberFormat="1" applyFont="1" applyBorder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 applyProtection="1">
      <alignment horizontal="center" vertical="center"/>
      <protection locked="0"/>
    </xf>
    <xf numFmtId="167" fontId="0" fillId="0" borderId="17" xfId="5" applyNumberFormat="1" applyFont="1" applyFill="1" applyBorder="1">
      <alignment horizontal="center" vertical="center"/>
    </xf>
    <xf numFmtId="167" fontId="0" fillId="2" borderId="19" xfId="5" applyNumberFormat="1" applyFont="1" applyFill="1" applyBorder="1">
      <alignment horizontal="center" vertical="center"/>
    </xf>
  </cellXfs>
  <cellStyles count="9">
    <cellStyle name="Dato" xfId="4" xr:uid="{5C670CFB-6825-4994-BE95-BBB6AA5F5AA9}"/>
    <cellStyle name="Link" xfId="6" builtinId="8"/>
    <cellStyle name="Nederste kant" xfId="7" xr:uid="{E77B704A-287D-45D6-9197-12AF38B270C1}"/>
    <cellStyle name="Normal" xfId="0" builtinId="0"/>
    <cellStyle name="Overskrift 1" xfId="2" builtinId="16"/>
    <cellStyle name="Overskrift 4" xfId="3" builtinId="19"/>
    <cellStyle name="Telefon" xfId="8" xr:uid="{AC12F89F-4570-46EE-9A2D-17220D243E01}"/>
    <cellStyle name="Timer" xfId="5" xr:uid="{783CE71D-BBF8-4C9A-AD56-A34F7B5DF271}"/>
    <cellStyle name="Titel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bejdstimer%20opg&#248;relse%20NH%20Version%202022-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eddel for to uger"/>
      <sheetName val="Beregningsforudsætninger"/>
      <sheetName val="Kalender"/>
      <sheetName val="Data til Kalender"/>
    </sheetNames>
    <sheetDataSet>
      <sheetData sheetId="0"/>
      <sheetData sheetId="1">
        <row r="23">
          <cell r="G23">
            <v>0.30833333333333335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F222-D7D1-4B90-88F4-02CF12A04171}">
  <dimension ref="A1:AC23"/>
  <sheetViews>
    <sheetView tabSelected="1" workbookViewId="0">
      <selection activeCell="Z2" sqref="Z2"/>
    </sheetView>
  </sheetViews>
  <sheetFormatPr defaultRowHeight="16.5" x14ac:dyDescent="0.3"/>
  <cols>
    <col min="4" max="4" width="15.88671875" bestFit="1" customWidth="1"/>
    <col min="5" max="5" width="12.5546875" bestFit="1" customWidth="1"/>
    <col min="8" max="8" width="9.6640625" bestFit="1" customWidth="1"/>
    <col min="11" max="11" width="15.77734375" customWidth="1"/>
    <col min="12" max="12" width="15.33203125" bestFit="1" customWidth="1"/>
    <col min="13" max="25" width="0" hidden="1" customWidth="1"/>
  </cols>
  <sheetData>
    <row r="1" spans="1:29" s="1" customFormat="1" ht="42" customHeight="1" thickBot="1" x14ac:dyDescent="0.35">
      <c r="D1" s="16" t="s">
        <v>9</v>
      </c>
      <c r="E1" s="16"/>
      <c r="F1" s="16"/>
      <c r="G1" s="16"/>
      <c r="H1" s="16"/>
      <c r="I1" s="16"/>
      <c r="J1" s="16"/>
      <c r="K1" s="16"/>
      <c r="L1" s="16"/>
      <c r="AC1"/>
    </row>
    <row r="2" spans="1:29" s="1" customFormat="1" ht="42" customHeight="1" thickTop="1" thickBot="1" x14ac:dyDescent="0.35">
      <c r="D2" s="17" t="s">
        <v>21</v>
      </c>
      <c r="E2" s="17"/>
      <c r="F2" s="17"/>
      <c r="G2" s="17"/>
      <c r="H2" s="17"/>
      <c r="I2" s="17"/>
      <c r="J2" s="17"/>
      <c r="K2" s="17"/>
      <c r="L2" s="17"/>
      <c r="AC2"/>
    </row>
    <row r="3" spans="1:29" s="1" customFormat="1" ht="30" customHeight="1" thickTop="1" x14ac:dyDescent="0.3">
      <c r="D3" s="18" t="s">
        <v>10</v>
      </c>
      <c r="E3" s="19"/>
      <c r="F3" s="19"/>
      <c r="G3" s="19"/>
      <c r="H3" s="20"/>
      <c r="I3" s="21"/>
      <c r="J3" s="22" t="s">
        <v>11</v>
      </c>
      <c r="K3" s="22"/>
      <c r="L3" s="23">
        <v>44788</v>
      </c>
      <c r="AC3"/>
    </row>
    <row r="4" spans="1:29" s="1" customFormat="1" ht="30" customHeight="1" x14ac:dyDescent="0.3">
      <c r="D4" s="1" t="s">
        <v>12</v>
      </c>
      <c r="E4" s="24" t="s">
        <v>13</v>
      </c>
      <c r="F4" s="24"/>
      <c r="G4" s="24"/>
      <c r="H4" s="20"/>
      <c r="I4" s="21"/>
      <c r="J4" s="25" t="s">
        <v>14</v>
      </c>
      <c r="K4" s="25"/>
      <c r="L4" s="26">
        <f>E23</f>
        <v>44801</v>
      </c>
      <c r="AC4"/>
    </row>
    <row r="5" spans="1:29" s="1" customFormat="1" ht="30" customHeight="1" x14ac:dyDescent="0.3">
      <c r="D5" s="1" t="s">
        <v>15</v>
      </c>
      <c r="E5" s="24"/>
      <c r="F5" s="24"/>
      <c r="G5" s="24"/>
      <c r="H5" s="20"/>
      <c r="I5" s="21"/>
      <c r="J5" s="25" t="s">
        <v>16</v>
      </c>
      <c r="K5" s="25"/>
      <c r="L5" s="27"/>
      <c r="AC5"/>
    </row>
    <row r="6" spans="1:29" s="1" customFormat="1" ht="30" customHeight="1" x14ac:dyDescent="0.3">
      <c r="D6" s="18" t="s">
        <v>17</v>
      </c>
      <c r="E6" s="28"/>
      <c r="F6" s="28"/>
      <c r="G6" s="28"/>
      <c r="H6" s="20"/>
      <c r="I6" s="21"/>
      <c r="J6" s="25" t="s">
        <v>18</v>
      </c>
      <c r="K6" s="25"/>
      <c r="L6" s="29"/>
      <c r="AC6"/>
    </row>
    <row r="7" spans="1:29" s="1" customFormat="1" ht="30" customHeight="1" x14ac:dyDescent="0.3">
      <c r="D7" s="18" t="s">
        <v>19</v>
      </c>
      <c r="E7" s="19"/>
      <c r="F7" s="19"/>
      <c r="G7" s="19"/>
      <c r="H7" s="20"/>
      <c r="I7" s="21"/>
      <c r="J7" s="25" t="s">
        <v>20</v>
      </c>
      <c r="K7" s="25"/>
      <c r="L7" s="30"/>
      <c r="V7"/>
      <c r="W7"/>
      <c r="X7"/>
      <c r="Y7"/>
      <c r="AC7"/>
    </row>
    <row r="8" spans="1:29" s="1" customFormat="1" ht="15" customHeight="1" thickBot="1" x14ac:dyDescent="0.35">
      <c r="I8" s="21"/>
      <c r="V8"/>
      <c r="W8"/>
      <c r="X8"/>
      <c r="Y8"/>
      <c r="AC8"/>
    </row>
    <row r="9" spans="1:29" s="1" customFormat="1" ht="33" x14ac:dyDescent="0.3">
      <c r="D9" s="2" t="s">
        <v>0</v>
      </c>
      <c r="E9" s="3" t="s">
        <v>1</v>
      </c>
      <c r="F9" s="3" t="s">
        <v>2</v>
      </c>
      <c r="G9" s="3" t="s">
        <v>3</v>
      </c>
      <c r="H9" s="4" t="s">
        <v>4</v>
      </c>
      <c r="I9" s="3" t="s">
        <v>5</v>
      </c>
      <c r="J9" s="3" t="s">
        <v>6</v>
      </c>
      <c r="K9" s="3" t="s">
        <v>7</v>
      </c>
      <c r="L9" s="5" t="s">
        <v>8</v>
      </c>
      <c r="O9"/>
      <c r="V9"/>
      <c r="W9"/>
      <c r="X9"/>
      <c r="Y9"/>
      <c r="AC9"/>
    </row>
    <row r="10" spans="1:29" s="1" customFormat="1" ht="30" customHeight="1" x14ac:dyDescent="0.3">
      <c r="A10" s="7"/>
      <c r="D10" s="8" t="str">
        <f>PROPER(TEXT(E10,"DDDD"))</f>
        <v>Mandag</v>
      </c>
      <c r="E10" s="9">
        <f>IFERROR(IF(L3="","",L3),"")</f>
        <v>44788</v>
      </c>
      <c r="F10" s="6">
        <v>550</v>
      </c>
      <c r="G10" s="6">
        <v>1200</v>
      </c>
      <c r="H10" s="10"/>
      <c r="I10" s="11" t="str">
        <f>IF(F10="FerieFri",[1]Beregningsforudsætninger!$G$23,"")</f>
        <v/>
      </c>
      <c r="J10" s="12" t="str">
        <f>IF(F10="sygemeldt",[1]Beregningsforudsætninger!$G$23,"")</f>
        <v/>
      </c>
      <c r="K10" s="11" t="str">
        <f>IF(F10="Ferie",[1]Beregningsforudsætninger!$G$23,"")</f>
        <v/>
      </c>
      <c r="L10" s="13">
        <f t="shared" ref="L10:L23" si="0">IFERROR(IF(OR(F10="",G10=""),0,IF(VALUE(F10)&gt;=VALUE(G10),(TIME(TRUNC(G10/100),MOD(G10,100),0))+1-(TIME(TRUNC(F10/100),MOD(F10,100),0)),(TIME(TRUNC(G10/100),MOD(G10,100),0))-(TIME(TRUNC(F10/100),MOD(F10,100),0)))), "")</f>
        <v>0.25694444444444442</v>
      </c>
      <c r="V10"/>
      <c r="W10"/>
      <c r="X10"/>
      <c r="Y10"/>
      <c r="AA10" s="14" t="str">
        <f>TEXT(F10,"[t]:mm")</f>
        <v>13200:00</v>
      </c>
      <c r="AB10" s="14" t="str">
        <f>TEXT(G10,"[t]:mm")</f>
        <v>28800:00</v>
      </c>
      <c r="AC10"/>
    </row>
    <row r="11" spans="1:29" s="1" customFormat="1" ht="30" customHeight="1" x14ac:dyDescent="0.3">
      <c r="A11" s="7"/>
      <c r="D11" s="8" t="str">
        <f t="shared" ref="D11:D23" si="1">PROPER(TEXT(E11,"DDDD"))</f>
        <v>Tirsdag</v>
      </c>
      <c r="E11" s="9">
        <f>IF($L$3="","",E10+1)</f>
        <v>44789</v>
      </c>
      <c r="F11" s="6">
        <v>520</v>
      </c>
      <c r="G11" s="15">
        <v>1300</v>
      </c>
      <c r="H11" s="15"/>
      <c r="I11" s="11" t="str">
        <f>IF(F11="FerieFri",[1]Beregningsforudsætninger!$G$23,"")</f>
        <v/>
      </c>
      <c r="J11" s="11" t="str">
        <f>IF(F11="sygemeldt",[1]Beregningsforudsætninger!$G$23,"")</f>
        <v/>
      </c>
      <c r="K11" s="11" t="str">
        <f>IF(F11="Ferie",[1]Beregningsforudsætninger!$G$23,"")</f>
        <v/>
      </c>
      <c r="L11" s="13">
        <f t="shared" si="0"/>
        <v>0.31944444444444442</v>
      </c>
      <c r="V11"/>
      <c r="W11"/>
      <c r="X11"/>
      <c r="Y11"/>
      <c r="AC11"/>
    </row>
    <row r="12" spans="1:29" s="1" customFormat="1" ht="30" customHeight="1" x14ac:dyDescent="0.3">
      <c r="A12" s="7"/>
      <c r="D12" s="8" t="str">
        <f t="shared" si="1"/>
        <v>Onsdag</v>
      </c>
      <c r="E12" s="9">
        <f t="shared" ref="E12:E23" si="2">IF($L$3="","",E11+1)</f>
        <v>44790</v>
      </c>
      <c r="F12" s="6">
        <v>550</v>
      </c>
      <c r="G12" s="15">
        <v>1300</v>
      </c>
      <c r="H12" s="15"/>
      <c r="I12" s="11" t="str">
        <f>IF(F12="FerieFri",[1]Beregningsforudsætninger!$G$23,"")</f>
        <v/>
      </c>
      <c r="J12" s="11" t="str">
        <f>IF(F12="sygemeldt",[1]Beregningsforudsætninger!$G$23,"")</f>
        <v/>
      </c>
      <c r="K12" s="11" t="str">
        <f>IF(F12="Ferie",[1]Beregningsforudsætninger!$G$23,"")</f>
        <v/>
      </c>
      <c r="L12" s="13">
        <f t="shared" si="0"/>
        <v>0.29861111111111105</v>
      </c>
      <c r="V12"/>
      <c r="W12"/>
      <c r="X12"/>
      <c r="Y12"/>
      <c r="AC12"/>
    </row>
    <row r="13" spans="1:29" s="1" customFormat="1" ht="30" customHeight="1" x14ac:dyDescent="0.3">
      <c r="A13" s="7"/>
      <c r="D13" s="8" t="str">
        <f t="shared" si="1"/>
        <v>Torsdag</v>
      </c>
      <c r="E13" s="9">
        <f t="shared" si="2"/>
        <v>44791</v>
      </c>
      <c r="F13" s="6">
        <v>520</v>
      </c>
      <c r="G13" s="15">
        <v>1231</v>
      </c>
      <c r="H13" s="15"/>
      <c r="I13" s="11" t="str">
        <f>IF(F13="FerieFri",[1]Beregningsforudsætninger!$G$23,"")</f>
        <v/>
      </c>
      <c r="J13" s="11" t="str">
        <f>IF(F13="sygemeldt",[1]Beregningsforudsætninger!$G$23,"")</f>
        <v/>
      </c>
      <c r="K13" s="11" t="str">
        <f>IF(F13="Ferie",[1]Beregningsforudsætninger!$G$23,"")</f>
        <v/>
      </c>
      <c r="L13" s="13">
        <f t="shared" si="0"/>
        <v>0.2993055555555556</v>
      </c>
      <c r="AC13"/>
    </row>
    <row r="14" spans="1:29" s="1" customFormat="1" ht="30" customHeight="1" x14ac:dyDescent="0.3">
      <c r="A14" s="7"/>
      <c r="D14" s="8" t="str">
        <f t="shared" si="1"/>
        <v>Fredag</v>
      </c>
      <c r="E14" s="9">
        <f t="shared" si="2"/>
        <v>44792</v>
      </c>
      <c r="F14" s="6">
        <v>545</v>
      </c>
      <c r="G14" s="15">
        <v>1215</v>
      </c>
      <c r="H14" s="15"/>
      <c r="I14" s="11" t="str">
        <f>IF(F14="FerieFri",[1]Beregningsforudsætninger!$G$23,"")</f>
        <v/>
      </c>
      <c r="J14" s="11" t="str">
        <f>IF(F14="sygemeldt",[1]Beregningsforudsætninger!$G$23,"")</f>
        <v/>
      </c>
      <c r="K14" s="11" t="str">
        <f>IF(F14="Ferie",[1]Beregningsforudsætninger!$G$23,"")</f>
        <v/>
      </c>
      <c r="L14" s="13">
        <f t="shared" si="0"/>
        <v>0.27083333333333326</v>
      </c>
      <c r="AC14"/>
    </row>
    <row r="15" spans="1:29" s="1" customFormat="1" ht="30" customHeight="1" x14ac:dyDescent="0.3">
      <c r="A15" s="7"/>
      <c r="D15" s="8" t="str">
        <f t="shared" si="1"/>
        <v>Lørdag</v>
      </c>
      <c r="E15" s="9">
        <f t="shared" si="2"/>
        <v>44793</v>
      </c>
      <c r="F15" s="6"/>
      <c r="G15" s="15"/>
      <c r="H15" s="15"/>
      <c r="I15" s="11" t="str">
        <f>IF(F15="FerieFri",[1]Beregningsforudsætninger!$G$23,"")</f>
        <v/>
      </c>
      <c r="J15" s="11" t="str">
        <f>IF(F15="sygemeldt",[1]Beregningsforudsætninger!$G$23,"")</f>
        <v/>
      </c>
      <c r="K15" s="11" t="str">
        <f>IF(F15="Ferie",[1]Beregningsforudsætninger!$G$23,"")</f>
        <v/>
      </c>
      <c r="L15" s="13">
        <f t="shared" si="0"/>
        <v>0</v>
      </c>
      <c r="AC15"/>
    </row>
    <row r="16" spans="1:29" s="1" customFormat="1" ht="30" customHeight="1" x14ac:dyDescent="0.3">
      <c r="A16" s="7"/>
      <c r="D16" s="8" t="str">
        <f t="shared" si="1"/>
        <v>Søndag</v>
      </c>
      <c r="E16" s="9">
        <f t="shared" si="2"/>
        <v>44794</v>
      </c>
      <c r="F16" s="6"/>
      <c r="G16" s="15"/>
      <c r="H16" s="15"/>
      <c r="I16" s="11" t="str">
        <f>IF(F16="FerieFri",[1]Beregningsforudsætninger!$G$23,"")</f>
        <v/>
      </c>
      <c r="J16" s="11" t="str">
        <f>IF(F16="sygemeldt",[1]Beregningsforudsætninger!$G$23,"")</f>
        <v/>
      </c>
      <c r="K16" s="11" t="str">
        <f>IF(F16="Ferie",[1]Beregningsforudsætninger!$G$23,"")</f>
        <v/>
      </c>
      <c r="L16" s="13">
        <f t="shared" si="0"/>
        <v>0</v>
      </c>
      <c r="AC16"/>
    </row>
    <row r="17" spans="1:29" s="1" customFormat="1" ht="30" customHeight="1" x14ac:dyDescent="0.3">
      <c r="A17" s="7"/>
      <c r="D17" s="8" t="str">
        <f t="shared" si="1"/>
        <v>Mandag</v>
      </c>
      <c r="E17" s="9">
        <f t="shared" si="2"/>
        <v>44795</v>
      </c>
      <c r="F17" s="6">
        <v>516</v>
      </c>
      <c r="G17" s="15">
        <v>1159</v>
      </c>
      <c r="H17" s="15"/>
      <c r="I17" s="11" t="str">
        <f>IF(F17="FerieFri",[1]Beregningsforudsætninger!$G$23,"")</f>
        <v/>
      </c>
      <c r="J17" s="11" t="str">
        <f>IF(F17="sygemeldt",[1]Beregningsforudsætninger!$G$23,"")</f>
        <v/>
      </c>
      <c r="K17" s="11" t="str">
        <f>IF(F17="Ferie",[1]Beregningsforudsætninger!$G$23,"")</f>
        <v/>
      </c>
      <c r="L17" s="13">
        <f t="shared" si="0"/>
        <v>0.27986111111111106</v>
      </c>
      <c r="AC17"/>
    </row>
    <row r="18" spans="1:29" s="1" customFormat="1" ht="30" customHeight="1" x14ac:dyDescent="0.3">
      <c r="A18" s="7"/>
      <c r="D18" s="8" t="str">
        <f t="shared" si="1"/>
        <v>Tirsdag</v>
      </c>
      <c r="E18" s="9">
        <f t="shared" si="2"/>
        <v>44796</v>
      </c>
      <c r="F18" s="6">
        <v>528</v>
      </c>
      <c r="G18" s="15">
        <v>1330</v>
      </c>
      <c r="H18" s="15"/>
      <c r="I18" s="11" t="str">
        <f>IF(F18="FerieFri",[1]Beregningsforudsætninger!$G$23,"")</f>
        <v/>
      </c>
      <c r="J18" s="11" t="str">
        <f>IF(F18="sygemeldt",[1]Beregningsforudsætninger!$G$23,"")</f>
        <v/>
      </c>
      <c r="K18" s="11" t="str">
        <f>IF(F18="Ferie",[1]Beregningsforudsætninger!$G$23,"")</f>
        <v/>
      </c>
      <c r="L18" s="13">
        <f t="shared" si="0"/>
        <v>0.33472222222222225</v>
      </c>
      <c r="AC18"/>
    </row>
    <row r="19" spans="1:29" s="1" customFormat="1" ht="30" customHeight="1" x14ac:dyDescent="0.3">
      <c r="A19" s="7"/>
      <c r="D19" s="8" t="str">
        <f t="shared" si="1"/>
        <v>Onsdag</v>
      </c>
      <c r="E19" s="9">
        <f t="shared" si="2"/>
        <v>44797</v>
      </c>
      <c r="F19" s="6">
        <v>544</v>
      </c>
      <c r="G19" s="15">
        <v>1400</v>
      </c>
      <c r="H19" s="15"/>
      <c r="I19" s="11" t="str">
        <f>IF(F19="FerieFri",[1]Beregningsforudsætninger!$G$23,"")</f>
        <v/>
      </c>
      <c r="J19" s="11" t="str">
        <f>IF(F19="sygemeldt",[1]Beregningsforudsætninger!$G$23,"")</f>
        <v/>
      </c>
      <c r="K19" s="11" t="str">
        <f>IF(F19="Ferie",[1]Beregningsforudsætninger!$G$23,"")</f>
        <v/>
      </c>
      <c r="L19" s="13">
        <f t="shared" si="0"/>
        <v>0.34444444444444444</v>
      </c>
      <c r="AC19"/>
    </row>
    <row r="20" spans="1:29" s="1" customFormat="1" ht="30" customHeight="1" x14ac:dyDescent="0.3">
      <c r="A20" s="7"/>
      <c r="D20" s="8" t="str">
        <f t="shared" si="1"/>
        <v>Torsdag</v>
      </c>
      <c r="E20" s="9">
        <f t="shared" si="2"/>
        <v>44798</v>
      </c>
      <c r="F20" s="6">
        <v>516</v>
      </c>
      <c r="G20" s="15">
        <v>1402</v>
      </c>
      <c r="H20" s="15"/>
      <c r="I20" s="11" t="str">
        <f>IF(F20="FerieFri",[1]Beregningsforudsætninger!$G$23,"")</f>
        <v/>
      </c>
      <c r="J20" s="11" t="str">
        <f>IF(F20="sygemeldt",[1]Beregningsforudsætninger!$G$23,"")</f>
        <v/>
      </c>
      <c r="K20" s="11" t="str">
        <f>IF(F20="Ferie",[1]Beregningsforudsætninger!$G$23,"")</f>
        <v/>
      </c>
      <c r="L20" s="13">
        <f t="shared" si="0"/>
        <v>0.36527777777777781</v>
      </c>
      <c r="AC20"/>
    </row>
    <row r="21" spans="1:29" s="1" customFormat="1" ht="30" customHeight="1" x14ac:dyDescent="0.3">
      <c r="A21" s="7"/>
      <c r="D21" s="8" t="str">
        <f t="shared" si="1"/>
        <v>Fredag</v>
      </c>
      <c r="E21" s="9">
        <f t="shared" si="2"/>
        <v>44799</v>
      </c>
      <c r="F21" s="6">
        <v>548</v>
      </c>
      <c r="G21" s="15">
        <v>1350</v>
      </c>
      <c r="H21" s="15"/>
      <c r="I21" s="11" t="str">
        <f>IF(F21="FerieFri",[1]Beregningsforudsætninger!$G$23,"")</f>
        <v/>
      </c>
      <c r="J21" s="11" t="str">
        <f>IF(F21="sygemeldt",[1]Beregningsforudsætninger!$G$23,"")</f>
        <v/>
      </c>
      <c r="K21" s="11" t="str">
        <f>IF(F21="Ferie",[1]Beregningsforudsætninger!$G$23,"")</f>
        <v/>
      </c>
      <c r="L21" s="13">
        <f t="shared" si="0"/>
        <v>0.33472222222222225</v>
      </c>
      <c r="AC21"/>
    </row>
    <row r="22" spans="1:29" s="1" customFormat="1" ht="30" customHeight="1" x14ac:dyDescent="0.3">
      <c r="A22" s="7"/>
      <c r="D22" s="8" t="str">
        <f t="shared" si="1"/>
        <v>Lørdag</v>
      </c>
      <c r="E22" s="9">
        <f t="shared" si="2"/>
        <v>44800</v>
      </c>
      <c r="F22" s="6"/>
      <c r="G22" s="15"/>
      <c r="H22" s="15"/>
      <c r="I22" s="11" t="str">
        <f>IF(F22="FerieFri",[1]Beregningsforudsætninger!$G$23,"")</f>
        <v/>
      </c>
      <c r="J22" s="11" t="str">
        <f>IF(F22="sygemeldt",[1]Beregningsforudsætninger!$G$23,"")</f>
        <v/>
      </c>
      <c r="K22" s="11" t="str">
        <f>IF(F22="Ferie",[1]Beregningsforudsætninger!$G$23,"")</f>
        <v/>
      </c>
      <c r="L22" s="13">
        <f t="shared" si="0"/>
        <v>0</v>
      </c>
      <c r="AC22"/>
    </row>
    <row r="23" spans="1:29" s="1" customFormat="1" ht="30" customHeight="1" thickBot="1" x14ac:dyDescent="0.35">
      <c r="A23" s="7"/>
      <c r="D23" s="31" t="str">
        <f t="shared" si="1"/>
        <v>Søndag</v>
      </c>
      <c r="E23" s="32">
        <f t="shared" si="2"/>
        <v>44801</v>
      </c>
      <c r="F23" s="33"/>
      <c r="G23" s="34"/>
      <c r="H23" s="34"/>
      <c r="I23" s="35" t="str">
        <f>IF(F23="FerieFri",[1]Beregningsforudsætninger!$G$23,"")</f>
        <v/>
      </c>
      <c r="J23" s="35" t="str">
        <f>IF(F23="sygemeldt",[1]Beregningsforudsætninger!$G$23,"")</f>
        <v/>
      </c>
      <c r="K23" s="35" t="str">
        <f>IF(F23="Ferie",[1]Beregningsforudsætninger!$G$23,"")</f>
        <v/>
      </c>
      <c r="L23" s="36">
        <f t="shared" si="0"/>
        <v>0</v>
      </c>
      <c r="AC23"/>
    </row>
  </sheetData>
  <mergeCells count="11">
    <mergeCell ref="E5:G5"/>
    <mergeCell ref="J5:K5"/>
    <mergeCell ref="J6:K6"/>
    <mergeCell ref="E7:G7"/>
    <mergeCell ref="J7:K7"/>
    <mergeCell ref="D1:L1"/>
    <mergeCell ref="D2:L2"/>
    <mergeCell ref="E3:G3"/>
    <mergeCell ref="J3:K3"/>
    <mergeCell ref="E4:G4"/>
    <mergeCell ref="J4:K4"/>
  </mergeCells>
  <dataValidations count="1">
    <dataValidation type="list" allowBlank="1" sqref="F10:F23" xr:uid="{7EC3205B-F483-43EB-8571-70AB7E27AEB5}">
      <formula1>"FerieFri,Fri,Ferie,Sygemeldt,PF,Afspadsering,Barns Sygedag,Barsel"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Niels-Henrik Sejekilde</dc:creator>
  <cp:lastModifiedBy>Niels-Henrik Sejekilde</cp:lastModifiedBy>
  <dcterms:created xsi:type="dcterms:W3CDTF">2022-09-05T15:16:45Z</dcterms:created>
  <dcterms:modified xsi:type="dcterms:W3CDTF">2022-09-05T15:22:39Z</dcterms:modified>
</cp:coreProperties>
</file>