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53222"/>
  <mc:AlternateContent xmlns:mc="http://schemas.openxmlformats.org/markup-compatibility/2006">
    <mc:Choice Requires="x15">
      <x15ac:absPath xmlns:x15ac="http://schemas.microsoft.com/office/spreadsheetml/2010/11/ac" url="C:\Users\marc\Documents\varme\regneark\"/>
    </mc:Choice>
  </mc:AlternateContent>
  <bookViews>
    <workbookView xWindow="0" yWindow="0" windowWidth="20490" windowHeight="7755"/>
  </bookViews>
  <sheets>
    <sheet name="Ark1" sheetId="1" r:id="rId1"/>
    <sheet name="Ark2" sheetId="2" r:id="rId2"/>
    <sheet name="data." sheetId="3" r:id="rId3"/>
  </sheets>
  <definedNames>
    <definedName name="c_c_cm">'Ark1'!$M$6:$M$23</definedName>
    <definedName name="gulvbelægning">data.!$A$22:$C$30</definedName>
    <definedName name="gulvbelægninglambda">data.!$B$22:$C$30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O8" i="1" l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8" i="1"/>
  <c r="R8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</calcChain>
</file>

<file path=xl/comments1.xml><?xml version="1.0" encoding="utf-8"?>
<comments xmlns="http://schemas.openxmlformats.org/spreadsheetml/2006/main">
  <authors>
    <author>marc dalby rasmussen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sikkerheds tillæg til usikkerhed og spild 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varmetab for rum 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den nødvendige ydelse watt m2.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nødvendig gulvarmeoverflade temperatur .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center afstand  imellem rør i cm.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ds 418 s.83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marc dalby rasmussen:</t>
        </r>
        <r>
          <rPr>
            <sz val="9"/>
            <color indexed="81"/>
            <rFont val="Tahoma"/>
            <family val="2"/>
          </rPr>
          <t xml:space="preserve">
værdier taget ds 418</t>
        </r>
      </text>
    </comment>
  </commentList>
</comments>
</file>

<file path=xl/sharedStrings.xml><?xml version="1.0" encoding="utf-8"?>
<sst xmlns="http://schemas.openxmlformats.org/spreadsheetml/2006/main" count="99" uniqueCount="64">
  <si>
    <t>sag</t>
  </si>
  <si>
    <t>dato</t>
  </si>
  <si>
    <t>beregnet af</t>
  </si>
  <si>
    <t xml:space="preserve">kontrolleret af </t>
  </si>
  <si>
    <t>rum</t>
  </si>
  <si>
    <t>type</t>
  </si>
  <si>
    <t>w/m2</t>
  </si>
  <si>
    <t>areal</t>
  </si>
  <si>
    <t>lgd.stik</t>
  </si>
  <si>
    <t>lgd.kreds</t>
  </si>
  <si>
    <t>c/c cm</t>
  </si>
  <si>
    <t xml:space="preserve">gulvvarme </t>
  </si>
  <si>
    <t>temp. Frem</t>
  </si>
  <si>
    <t>temp.retur</t>
  </si>
  <si>
    <t>temp.rum</t>
  </si>
  <si>
    <t>rulleliste</t>
  </si>
  <si>
    <t>tillæg</t>
  </si>
  <si>
    <t>Δt</t>
  </si>
  <si>
    <t>m2</t>
  </si>
  <si>
    <t xml:space="preserve"> varmetab </t>
  </si>
  <si>
    <t>watt</t>
  </si>
  <si>
    <t xml:space="preserve">ydelse </t>
  </si>
  <si>
    <t>temp gulv</t>
  </si>
  <si>
    <t>⁰c</t>
  </si>
  <si>
    <t>rørvalg</t>
  </si>
  <si>
    <t>pex 12mm</t>
  </si>
  <si>
    <t>pex15mm</t>
  </si>
  <si>
    <t>pex16mm</t>
  </si>
  <si>
    <t>pex18mm</t>
  </si>
  <si>
    <t>pex20mm</t>
  </si>
  <si>
    <t>alupex16</t>
  </si>
  <si>
    <t>alupex20</t>
  </si>
  <si>
    <t>cu15mm</t>
  </si>
  <si>
    <t>cu12mm</t>
  </si>
  <si>
    <t>cu18mm</t>
  </si>
  <si>
    <t>bad</t>
  </si>
  <si>
    <t>gang</t>
  </si>
  <si>
    <t>1,1 1,2</t>
  </si>
  <si>
    <t>indv.dia mm</t>
  </si>
  <si>
    <t xml:space="preserve">dim </t>
  </si>
  <si>
    <t>indv.dia</t>
  </si>
  <si>
    <t>ruhed</t>
  </si>
  <si>
    <t xml:space="preserve"> </t>
  </si>
  <si>
    <t>λ w/m*k</t>
  </si>
  <si>
    <t xml:space="preserve">gods-tykkelse </t>
  </si>
  <si>
    <t xml:space="preserve">gods </t>
  </si>
  <si>
    <t>Keramiske klinker</t>
  </si>
  <si>
    <t>Granit klinker</t>
  </si>
  <si>
    <t>Marmor klinker</t>
  </si>
  <si>
    <t>Skifer</t>
  </si>
  <si>
    <t>massivt fyrretræ</t>
  </si>
  <si>
    <t>massivt bøg eller eg</t>
  </si>
  <si>
    <t>Spånplade</t>
  </si>
  <si>
    <t>Linoleum</t>
  </si>
  <si>
    <t>Tæppe, standard med gummibagside</t>
  </si>
  <si>
    <t>beton lag mm</t>
  </si>
  <si>
    <t>marc</t>
  </si>
  <si>
    <t>beton</t>
  </si>
  <si>
    <t>gulvbelægning</t>
  </si>
  <si>
    <t>λ</t>
  </si>
  <si>
    <t>cellekæde</t>
  </si>
  <si>
    <t xml:space="preserve">gulv-tykkelse </t>
  </si>
  <si>
    <t>λ beton w/m*K</t>
  </si>
  <si>
    <t>λ gulv w/m*K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</si>
</sst>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2" borderId="0" xfId="0" applyFill="1"/>
    <xf numFmtId="0" fontId="0" fillId="4" borderId="1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4" fillId="0" borderId="1" xfId="0" applyFont="1" applyBorder="1" applyAlignment="1"/>
    <xf numFmtId="0" fontId="5" fillId="0" borderId="1" xfId="0" applyFont="1" applyBorder="1" applyAlignment="1"/>
    <xf numFmtId="164" fontId="0" fillId="4" borderId="1" xfId="0" applyNumberFormat="1" applyFont="1" applyFill="1" applyBorder="1"/>
    <xf numFmtId="0" fontId="6" fillId="0" borderId="1" xfId="0" applyFont="1" applyFill="1" applyBorder="1"/>
    <xf numFmtId="0" fontId="4" fillId="0" borderId="2" xfId="0" applyFont="1" applyBorder="1" applyAlignment="1">
      <alignment horizontal="center"/>
    </xf>
    <xf numFmtId="164" fontId="0" fillId="2" borderId="1" xfId="0" applyNumberFormat="1" applyFill="1" applyBorder="1"/>
    <xf numFmtId="1" fontId="0" fillId="5" borderId="1" xfId="0" applyNumberFormat="1" applyFill="1" applyBorder="1" applyAlignment="1">
      <alignment horizontal="right"/>
    </xf>
    <xf numFmtId="0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6" borderId="1" xfId="0" applyFill="1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M$8" max="50" min="1" page="10" val="25"/>
</file>

<file path=xl/ctrlProps/ctrlProp10.xml><?xml version="1.0" encoding="utf-8"?>
<formControlPr xmlns="http://schemas.microsoft.com/office/spreadsheetml/2009/9/main" objectType="Spin" dx="22" fmlaLink="$M$17" max="50" min="1" page="10" val="30"/>
</file>

<file path=xl/ctrlProps/ctrlProp11.xml><?xml version="1.0" encoding="utf-8"?>
<formControlPr xmlns="http://schemas.microsoft.com/office/spreadsheetml/2009/9/main" objectType="Spin" dx="22" fmlaLink="$M$18" max="50" min="1" page="10" val="30"/>
</file>

<file path=xl/ctrlProps/ctrlProp12.xml><?xml version="1.0" encoding="utf-8"?>
<formControlPr xmlns="http://schemas.microsoft.com/office/spreadsheetml/2009/9/main" objectType="Spin" dx="22" fmlaLink="$M$19" max="50" min="1" page="10" val="30"/>
</file>

<file path=xl/ctrlProps/ctrlProp13.xml><?xml version="1.0" encoding="utf-8"?>
<formControlPr xmlns="http://schemas.microsoft.com/office/spreadsheetml/2009/9/main" objectType="Spin" dx="22" fmlaLink="$M$20" max="50" min="1" page="10" val="30"/>
</file>

<file path=xl/ctrlProps/ctrlProp14.xml><?xml version="1.0" encoding="utf-8"?>
<formControlPr xmlns="http://schemas.microsoft.com/office/spreadsheetml/2009/9/main" objectType="Spin" dx="22" fmlaLink="$M$21" max="50" min="1" page="10" val="30"/>
</file>

<file path=xl/ctrlProps/ctrlProp15.xml><?xml version="1.0" encoding="utf-8"?>
<formControlPr xmlns="http://schemas.microsoft.com/office/spreadsheetml/2009/9/main" objectType="Spin" dx="22" fmlaLink="$M$22" max="50" min="1" page="10" val="30"/>
</file>

<file path=xl/ctrlProps/ctrlProp16.xml><?xml version="1.0" encoding="utf-8"?>
<formControlPr xmlns="http://schemas.microsoft.com/office/spreadsheetml/2009/9/main" objectType="Spin" dx="22" fmlaLink="$M$23" max="50" min="1" page="10" val="30"/>
</file>

<file path=xl/ctrlProps/ctrlProp17.xml><?xml version="1.0" encoding="utf-8"?>
<formControlPr xmlns="http://schemas.microsoft.com/office/spreadsheetml/2009/9/main" objectType="Spin" dx="22" fmlaLink="$S$8" max="200" min="10" page="10" val="79"/>
</file>

<file path=xl/ctrlProps/ctrlProp18.xml><?xml version="1.0" encoding="utf-8"?>
<formControlPr xmlns="http://schemas.microsoft.com/office/spreadsheetml/2009/9/main" objectType="Spin" dx="22" fmlaLink="$S$8" max="200" min="10" page="10" val="79"/>
</file>

<file path=xl/ctrlProps/ctrlProp19.xml><?xml version="1.0" encoding="utf-8"?>
<formControlPr xmlns="http://schemas.microsoft.com/office/spreadsheetml/2009/9/main" objectType="Spin" dx="22" fmlaLink="$S$8" max="200" min="10" page="10" val="79"/>
</file>

<file path=xl/ctrlProps/ctrlProp2.xml><?xml version="1.0" encoding="utf-8"?>
<formControlPr xmlns="http://schemas.microsoft.com/office/spreadsheetml/2009/9/main" objectType="Spin" dx="22" fmlaLink="$M$9" max="50" min="1" page="10" val="30"/>
</file>

<file path=xl/ctrlProps/ctrlProp20.xml><?xml version="1.0" encoding="utf-8"?>
<formControlPr xmlns="http://schemas.microsoft.com/office/spreadsheetml/2009/9/main" objectType="Spin" dx="22" fmlaLink="$S$8" max="200" min="10" page="10" val="79"/>
</file>

<file path=xl/ctrlProps/ctrlProp21.xml><?xml version="1.0" encoding="utf-8"?>
<formControlPr xmlns="http://schemas.microsoft.com/office/spreadsheetml/2009/9/main" objectType="Spin" dx="22" fmlaLink="$S$8" max="200" min="10" page="10" val="79"/>
</file>

<file path=xl/ctrlProps/ctrlProp22.xml><?xml version="1.0" encoding="utf-8"?>
<formControlPr xmlns="http://schemas.microsoft.com/office/spreadsheetml/2009/9/main" objectType="Spin" dx="22" fmlaLink="$S$8" max="200" min="10" page="10" val="79"/>
</file>

<file path=xl/ctrlProps/ctrlProp23.xml><?xml version="1.0" encoding="utf-8"?>
<formControlPr xmlns="http://schemas.microsoft.com/office/spreadsheetml/2009/9/main" objectType="Spin" dx="22" fmlaLink="$S$8" max="200" min="10" page="10" val="79"/>
</file>

<file path=xl/ctrlProps/ctrlProp24.xml><?xml version="1.0" encoding="utf-8"?>
<formControlPr xmlns="http://schemas.microsoft.com/office/spreadsheetml/2009/9/main" objectType="Spin" dx="22" fmlaLink="$S$8" max="200" min="10" page="10" val="79"/>
</file>

<file path=xl/ctrlProps/ctrlProp25.xml><?xml version="1.0" encoding="utf-8"?>
<formControlPr xmlns="http://schemas.microsoft.com/office/spreadsheetml/2009/9/main" objectType="Spin" dx="22" fmlaLink="$S$8" max="200" min="10" page="10" val="79"/>
</file>

<file path=xl/ctrlProps/ctrlProp26.xml><?xml version="1.0" encoding="utf-8"?>
<formControlPr xmlns="http://schemas.microsoft.com/office/spreadsheetml/2009/9/main" objectType="Spin" dx="22" fmlaLink="$S$8" max="200" min="10" page="10" val="79"/>
</file>

<file path=xl/ctrlProps/ctrlProp27.xml><?xml version="1.0" encoding="utf-8"?>
<formControlPr xmlns="http://schemas.microsoft.com/office/spreadsheetml/2009/9/main" objectType="Spin" dx="22" fmlaLink="$S$8" max="200" min="10" page="10" val="79"/>
</file>

<file path=xl/ctrlProps/ctrlProp28.xml><?xml version="1.0" encoding="utf-8"?>
<formControlPr xmlns="http://schemas.microsoft.com/office/spreadsheetml/2009/9/main" objectType="Spin" dx="22" fmlaLink="$S$8" max="200" min="10" page="10" val="79"/>
</file>

<file path=xl/ctrlProps/ctrlProp29.xml><?xml version="1.0" encoding="utf-8"?>
<formControlPr xmlns="http://schemas.microsoft.com/office/spreadsheetml/2009/9/main" objectType="Spin" dx="22" fmlaLink="$S$8" max="200" min="10" page="10" val="79"/>
</file>

<file path=xl/ctrlProps/ctrlProp3.xml><?xml version="1.0" encoding="utf-8"?>
<formControlPr xmlns="http://schemas.microsoft.com/office/spreadsheetml/2009/9/main" objectType="Spin" dx="22" fmlaLink="$M$10" max="50" min="1" page="10" val="31"/>
</file>

<file path=xl/ctrlProps/ctrlProp30.xml><?xml version="1.0" encoding="utf-8"?>
<formControlPr xmlns="http://schemas.microsoft.com/office/spreadsheetml/2009/9/main" objectType="Spin" dx="22" fmlaLink="$S$8" max="200" min="10" page="10" val="79"/>
</file>

<file path=xl/ctrlProps/ctrlProp31.xml><?xml version="1.0" encoding="utf-8"?>
<formControlPr xmlns="http://schemas.microsoft.com/office/spreadsheetml/2009/9/main" objectType="Spin" dx="22" fmlaLink="$S$8" max="200" min="10" page="10" val="79"/>
</file>

<file path=xl/ctrlProps/ctrlProp32.xml><?xml version="1.0" encoding="utf-8"?>
<formControlPr xmlns="http://schemas.microsoft.com/office/spreadsheetml/2009/9/main" objectType="Spin" dx="22" fmlaLink="$S$8" max="200" min="10" page="10" val="79"/>
</file>

<file path=xl/ctrlProps/ctrlProp33.xml><?xml version="1.0" encoding="utf-8"?>
<formControlPr xmlns="http://schemas.microsoft.com/office/spreadsheetml/2009/9/main" objectType="Spin" dx="22" fmlaLink="$S$8" max="200" min="10" page="10" val="79"/>
</file>

<file path=xl/ctrlProps/ctrlProp34.xml><?xml version="1.0" encoding="utf-8"?>
<formControlPr xmlns="http://schemas.microsoft.com/office/spreadsheetml/2009/9/main" objectType="Spin" dx="22" fmlaLink="$S$8" max="200" min="10" page="10" val="79"/>
</file>

<file path=xl/ctrlProps/ctrlProp35.xml><?xml version="1.0" encoding="utf-8"?>
<formControlPr xmlns="http://schemas.microsoft.com/office/spreadsheetml/2009/9/main" objectType="Spin" dx="22" fmlaLink="$S$8" max="200" min="10" page="10" val="79"/>
</file>

<file path=xl/ctrlProps/ctrlProp36.xml><?xml version="1.0" encoding="utf-8"?>
<formControlPr xmlns="http://schemas.microsoft.com/office/spreadsheetml/2009/9/main" objectType="Spin" dx="22" fmlaLink="$S$8" max="200" min="10" page="10" val="79"/>
</file>

<file path=xl/ctrlProps/ctrlProp37.xml><?xml version="1.0" encoding="utf-8"?>
<formControlPr xmlns="http://schemas.microsoft.com/office/spreadsheetml/2009/9/main" objectType="Spin" dx="22" fmlaLink="$S$8" max="200" min="10" page="10" val="79"/>
</file>

<file path=xl/ctrlProps/ctrlProp38.xml><?xml version="1.0" encoding="utf-8"?>
<formControlPr xmlns="http://schemas.microsoft.com/office/spreadsheetml/2009/9/main" objectType="Spin" dx="22" fmlaLink="$S$8" max="200" min="10" page="10" val="79"/>
</file>

<file path=xl/ctrlProps/ctrlProp39.xml><?xml version="1.0" encoding="utf-8"?>
<formControlPr xmlns="http://schemas.microsoft.com/office/spreadsheetml/2009/9/main" objectType="Spin" dx="22" fmlaLink="$S$8" max="200" min="10" page="10" val="79"/>
</file>

<file path=xl/ctrlProps/ctrlProp4.xml><?xml version="1.0" encoding="utf-8"?>
<formControlPr xmlns="http://schemas.microsoft.com/office/spreadsheetml/2009/9/main" objectType="Spin" dx="22" fmlaLink="$M$11" max="50" min="1" page="10" val="30"/>
</file>

<file path=xl/ctrlProps/ctrlProp40.xml><?xml version="1.0" encoding="utf-8"?>
<formControlPr xmlns="http://schemas.microsoft.com/office/spreadsheetml/2009/9/main" objectType="Spin" dx="22" fmlaLink="$S$8" max="200" min="10" page="10" val="79"/>
</file>

<file path=xl/ctrlProps/ctrlProp41.xml><?xml version="1.0" encoding="utf-8"?>
<formControlPr xmlns="http://schemas.microsoft.com/office/spreadsheetml/2009/9/main" objectType="Spin" dx="22" fmlaLink="$S$8" max="200" min="10" page="10" val="79"/>
</file>

<file path=xl/ctrlProps/ctrlProp42.xml><?xml version="1.0" encoding="utf-8"?>
<formControlPr xmlns="http://schemas.microsoft.com/office/spreadsheetml/2009/9/main" objectType="Spin" dx="22" fmlaLink="$S$8" max="200" min="10" page="10" val="79"/>
</file>

<file path=xl/ctrlProps/ctrlProp43.xml><?xml version="1.0" encoding="utf-8"?>
<formControlPr xmlns="http://schemas.microsoft.com/office/spreadsheetml/2009/9/main" objectType="Spin" dx="22" fmlaLink="$S$8" max="200" min="10" page="10" val="79"/>
</file>

<file path=xl/ctrlProps/ctrlProp44.xml><?xml version="1.0" encoding="utf-8"?>
<formControlPr xmlns="http://schemas.microsoft.com/office/spreadsheetml/2009/9/main" objectType="Spin" dx="22" fmlaLink="$S$8" max="200" min="10" page="10" val="79"/>
</file>

<file path=xl/ctrlProps/ctrlProp45.xml><?xml version="1.0" encoding="utf-8"?>
<formControlPr xmlns="http://schemas.microsoft.com/office/spreadsheetml/2009/9/main" objectType="Spin" dx="22" fmlaLink="$S$8" max="200" min="10" page="10" val="79"/>
</file>

<file path=xl/ctrlProps/ctrlProp46.xml><?xml version="1.0" encoding="utf-8"?>
<formControlPr xmlns="http://schemas.microsoft.com/office/spreadsheetml/2009/9/main" objectType="Spin" dx="22" fmlaLink="$S$8" max="200" min="10" page="10" val="79"/>
</file>

<file path=xl/ctrlProps/ctrlProp47.xml><?xml version="1.0" encoding="utf-8"?>
<formControlPr xmlns="http://schemas.microsoft.com/office/spreadsheetml/2009/9/main" objectType="Spin" dx="22" fmlaLink="$S$8" max="200" min="10" page="10" val="79"/>
</file>

<file path=xl/ctrlProps/ctrlProp48.xml><?xml version="1.0" encoding="utf-8"?>
<formControlPr xmlns="http://schemas.microsoft.com/office/spreadsheetml/2009/9/main" objectType="Drop" dropStyle="combo" dx="16" fmlaLink="data.!$B$32" fmlaRange="data.!$A$22:$C$30" noThreeD="1" sel="5"/>
</file>

<file path=xl/ctrlProps/ctrlProp49.xml><?xml version="1.0" encoding="utf-8"?>
<formControlPr xmlns="http://schemas.microsoft.com/office/spreadsheetml/2009/9/main" objectType="Drop" dropStyle="combo" dx="16" fmlaLink="data.!$B$33" fmlaRange="data.!$A$22:$A$30" noThreeD="1" sel="7" val="0"/>
</file>

<file path=xl/ctrlProps/ctrlProp5.xml><?xml version="1.0" encoding="utf-8"?>
<formControlPr xmlns="http://schemas.microsoft.com/office/spreadsheetml/2009/9/main" objectType="Spin" dx="22" fmlaLink="$M$12" max="50" min="1" page="10" val="30"/>
</file>

<file path=xl/ctrlProps/ctrlProp50.xml><?xml version="1.0" encoding="utf-8"?>
<formControlPr xmlns="http://schemas.microsoft.com/office/spreadsheetml/2009/9/main" objectType="Drop" dropStyle="combo" dx="16" fmlaLink="data.!$B$34" fmlaRange="data.!$A$22:$A$30" noThreeD="1" sel="5" val="0"/>
</file>

<file path=xl/ctrlProps/ctrlProp51.xml><?xml version="1.0" encoding="utf-8"?>
<formControlPr xmlns="http://schemas.microsoft.com/office/spreadsheetml/2009/9/main" objectType="Drop" dropStyle="combo" dx="16" fmlaLink="data.!$B$35" fmlaRange="data.!$A$22:$A$30" noThreeD="1" sel="5" val="0"/>
</file>

<file path=xl/ctrlProps/ctrlProp52.xml><?xml version="1.0" encoding="utf-8"?>
<formControlPr xmlns="http://schemas.microsoft.com/office/spreadsheetml/2009/9/main" objectType="Drop" dropStyle="combo" dx="16" fmlaLink="data.!$B$36" fmlaRange="data.!$A$22:$A$30" noThreeD="1" sel="5" val="0"/>
</file>

<file path=xl/ctrlProps/ctrlProp53.xml><?xml version="1.0" encoding="utf-8"?>
<formControlPr xmlns="http://schemas.microsoft.com/office/spreadsheetml/2009/9/main" objectType="Drop" dropStyle="combo" dx="16" fmlaLink="data.!$B$37" fmlaRange="data.!$A$22:$A$30" noThreeD="1" sel="5" val="0"/>
</file>

<file path=xl/ctrlProps/ctrlProp54.xml><?xml version="1.0" encoding="utf-8"?>
<formControlPr xmlns="http://schemas.microsoft.com/office/spreadsheetml/2009/9/main" objectType="Drop" dropStyle="combo" dx="16" fmlaLink="data.!$B$38" fmlaRange="data.!$A$22:$A$30" noThreeD="1" sel="5" val="0"/>
</file>

<file path=xl/ctrlProps/ctrlProp55.xml><?xml version="1.0" encoding="utf-8"?>
<formControlPr xmlns="http://schemas.microsoft.com/office/spreadsheetml/2009/9/main" objectType="Drop" dropStyle="combo" dx="16" fmlaLink="data.!$B$39" fmlaRange="data.!$A$22:$A$30" noThreeD="1" sel="2" val="0"/>
</file>

<file path=xl/ctrlProps/ctrlProp56.xml><?xml version="1.0" encoding="utf-8"?>
<formControlPr xmlns="http://schemas.microsoft.com/office/spreadsheetml/2009/9/main" objectType="Drop" dropStyle="combo" dx="16" fmlaLink="data.!$B$40" fmlaRange="data.!$A$22:$A$30" noThreeD="1" sel="5" val="0"/>
</file>

<file path=xl/ctrlProps/ctrlProp57.xml><?xml version="1.0" encoding="utf-8"?>
<formControlPr xmlns="http://schemas.microsoft.com/office/spreadsheetml/2009/9/main" objectType="Drop" dropStyle="combo" dx="16" fmlaLink="data.!$B$41" fmlaRange="data.!$A$22:$A$30" noThreeD="1" sel="5" val="0"/>
</file>

<file path=xl/ctrlProps/ctrlProp58.xml><?xml version="1.0" encoding="utf-8"?>
<formControlPr xmlns="http://schemas.microsoft.com/office/spreadsheetml/2009/9/main" objectType="Drop" dropStyle="combo" dx="16" fmlaLink="data.!$B$42" fmlaRange="data.!$A$22:$A$30" noThreeD="1" sel="5" val="0"/>
</file>

<file path=xl/ctrlProps/ctrlProp59.xml><?xml version="1.0" encoding="utf-8"?>
<formControlPr xmlns="http://schemas.microsoft.com/office/spreadsheetml/2009/9/main" objectType="Drop" dropStyle="combo" dx="16" fmlaLink="data.!$B$43" fmlaRange="data.!$A$22:$A$30" noThreeD="1" sel="5" val="0"/>
</file>

<file path=xl/ctrlProps/ctrlProp6.xml><?xml version="1.0" encoding="utf-8"?>
<formControlPr xmlns="http://schemas.microsoft.com/office/spreadsheetml/2009/9/main" objectType="Spin" dx="22" fmlaLink="$M$13" max="50" min="1" page="10" val="30"/>
</file>

<file path=xl/ctrlProps/ctrlProp60.xml><?xml version="1.0" encoding="utf-8"?>
<formControlPr xmlns="http://schemas.microsoft.com/office/spreadsheetml/2009/9/main" objectType="Drop" dropStyle="combo" dx="16" fmlaLink="data.!$B$44" fmlaRange="data.!$A$22:$A$30" noThreeD="1" sel="5" val="0"/>
</file>

<file path=xl/ctrlProps/ctrlProp61.xml><?xml version="1.0" encoding="utf-8"?>
<formControlPr xmlns="http://schemas.microsoft.com/office/spreadsheetml/2009/9/main" objectType="Drop" dropStyle="combo" dx="16" fmlaLink="data.!$B$45" fmlaRange="data.!$A$22:$A$30" noThreeD="1" sel="5" val="0"/>
</file>

<file path=xl/ctrlProps/ctrlProp62.xml><?xml version="1.0" encoding="utf-8"?>
<formControlPr xmlns="http://schemas.microsoft.com/office/spreadsheetml/2009/9/main" objectType="Drop" dropStyle="combo" dx="16" fmlaLink="data.!$B$46" fmlaRange="data.!$A$22:$A$30" noThreeD="1" sel="5" val="0"/>
</file>

<file path=xl/ctrlProps/ctrlProp63.xml><?xml version="1.0" encoding="utf-8"?>
<formControlPr xmlns="http://schemas.microsoft.com/office/spreadsheetml/2009/9/main" objectType="Drop" dropStyle="combo" dx="16" fmlaLink="data.!$B$47" fmlaRange="data.!$A$22:$A$30" noThreeD="1" sel="3" val="0"/>
</file>

<file path=xl/ctrlProps/ctrlProp64.xml><?xml version="1.0" encoding="utf-8"?>
<formControlPr xmlns="http://schemas.microsoft.com/office/spreadsheetml/2009/9/main" objectType="Spin" dx="22" fmlaLink="$V$8" max="275" min="2" page="10" val="6"/>
</file>

<file path=xl/ctrlProps/ctrlProp65.xml><?xml version="1.0" encoding="utf-8"?>
<formControlPr xmlns="http://schemas.microsoft.com/office/spreadsheetml/2009/9/main" objectType="Spin" dx="22" fmlaLink="$V$8" max="275" min="2" page="10" val="6"/>
</file>

<file path=xl/ctrlProps/ctrlProp66.xml><?xml version="1.0" encoding="utf-8"?>
<formControlPr xmlns="http://schemas.microsoft.com/office/spreadsheetml/2009/9/main" objectType="Spin" dx="22" fmlaLink="$V$8" max="275" min="2" page="10" val="6"/>
</file>

<file path=xl/ctrlProps/ctrlProp67.xml><?xml version="1.0" encoding="utf-8"?>
<formControlPr xmlns="http://schemas.microsoft.com/office/spreadsheetml/2009/9/main" objectType="Spin" dx="22" fmlaLink="$V$8" max="275" min="2" page="10" val="6"/>
</file>

<file path=xl/ctrlProps/ctrlProp68.xml><?xml version="1.0" encoding="utf-8"?>
<formControlPr xmlns="http://schemas.microsoft.com/office/spreadsheetml/2009/9/main" objectType="Spin" dx="22" fmlaLink="$V$8" max="275" min="2" page="10" val="6"/>
</file>

<file path=xl/ctrlProps/ctrlProp69.xml><?xml version="1.0" encoding="utf-8"?>
<formControlPr xmlns="http://schemas.microsoft.com/office/spreadsheetml/2009/9/main" objectType="Spin" dx="22" fmlaLink="$V$8" max="275" min="2" page="10" val="6"/>
</file>

<file path=xl/ctrlProps/ctrlProp7.xml><?xml version="1.0" encoding="utf-8"?>
<formControlPr xmlns="http://schemas.microsoft.com/office/spreadsheetml/2009/9/main" objectType="Spin" dx="22" fmlaLink="$M$14" max="50" min="1" page="10" val="30"/>
</file>

<file path=xl/ctrlProps/ctrlProp70.xml><?xml version="1.0" encoding="utf-8"?>
<formControlPr xmlns="http://schemas.microsoft.com/office/spreadsheetml/2009/9/main" objectType="Spin" dx="22" fmlaLink="$V$8" max="275" min="2" page="10" val="6"/>
</file>

<file path=xl/ctrlProps/ctrlProp71.xml><?xml version="1.0" encoding="utf-8"?>
<formControlPr xmlns="http://schemas.microsoft.com/office/spreadsheetml/2009/9/main" objectType="Spin" dx="22" fmlaLink="$V$8" max="275" min="2" page="10" val="6"/>
</file>

<file path=xl/ctrlProps/ctrlProp72.xml><?xml version="1.0" encoding="utf-8"?>
<formControlPr xmlns="http://schemas.microsoft.com/office/spreadsheetml/2009/9/main" objectType="Spin" dx="22" fmlaLink="$V$8" max="275" min="2" page="10" val="6"/>
</file>

<file path=xl/ctrlProps/ctrlProp73.xml><?xml version="1.0" encoding="utf-8"?>
<formControlPr xmlns="http://schemas.microsoft.com/office/spreadsheetml/2009/9/main" objectType="Spin" dx="22" fmlaLink="$V$8" max="275" min="2" page="10" val="6"/>
</file>

<file path=xl/ctrlProps/ctrlProp74.xml><?xml version="1.0" encoding="utf-8"?>
<formControlPr xmlns="http://schemas.microsoft.com/office/spreadsheetml/2009/9/main" objectType="Spin" dx="22" fmlaLink="$V$8" max="275" min="2" page="10" val="6"/>
</file>

<file path=xl/ctrlProps/ctrlProp75.xml><?xml version="1.0" encoding="utf-8"?>
<formControlPr xmlns="http://schemas.microsoft.com/office/spreadsheetml/2009/9/main" objectType="Spin" dx="22" fmlaLink="$V$8" max="275" min="2" page="10" val="6"/>
</file>

<file path=xl/ctrlProps/ctrlProp76.xml><?xml version="1.0" encoding="utf-8"?>
<formControlPr xmlns="http://schemas.microsoft.com/office/spreadsheetml/2009/9/main" objectType="Spin" dx="22" fmlaLink="$V$8" max="275" min="2" page="10" val="6"/>
</file>

<file path=xl/ctrlProps/ctrlProp77.xml><?xml version="1.0" encoding="utf-8"?>
<formControlPr xmlns="http://schemas.microsoft.com/office/spreadsheetml/2009/9/main" objectType="Spin" dx="22" fmlaLink="$V$8" max="275" min="2" page="10" val="6"/>
</file>

<file path=xl/ctrlProps/ctrlProp78.xml><?xml version="1.0" encoding="utf-8"?>
<formControlPr xmlns="http://schemas.microsoft.com/office/spreadsheetml/2009/9/main" objectType="Spin" dx="22" fmlaLink="$V$8" max="275" min="2" page="10" val="6"/>
</file>

<file path=xl/ctrlProps/ctrlProp79.xml><?xml version="1.0" encoding="utf-8"?>
<formControlPr xmlns="http://schemas.microsoft.com/office/spreadsheetml/2009/9/main" objectType="Spin" dx="22" fmlaLink="$V$8" max="275" min="2" page="10" val="6"/>
</file>

<file path=xl/ctrlProps/ctrlProp8.xml><?xml version="1.0" encoding="utf-8"?>
<formControlPr xmlns="http://schemas.microsoft.com/office/spreadsheetml/2009/9/main" objectType="Spin" dx="22" fmlaLink="$M$15" max="50" min="1" page="10" val="30"/>
</file>

<file path=xl/ctrlProps/ctrlProp80.xml><?xml version="1.0" encoding="utf-8"?>
<formControlPr xmlns="http://schemas.microsoft.com/office/spreadsheetml/2009/9/main" objectType="Drop" dropStyle="combo" dx="16" noThreeD="1" sel="0" val="0"/>
</file>

<file path=xl/ctrlProps/ctrlProp81.xml><?xml version="1.0" encoding="utf-8"?>
<formControlPr xmlns="http://schemas.microsoft.com/office/spreadsheetml/2009/9/main" objectType="Drop" dropStyle="combo" dx="16" fmlaRange="data.!$A$7:$A$16" noThreeD="1" sel="0" val="0"/>
</file>

<file path=xl/ctrlProps/ctrlProp82.xml><?xml version="1.0" encoding="utf-8"?>
<formControlPr xmlns="http://schemas.microsoft.com/office/spreadsheetml/2009/9/main" objectType="Drop" dropStyle="combo" dx="16" fmlaRange="data.!$A$7:$A$16" noThreeD="1" sel="0" val="0"/>
</file>

<file path=xl/ctrlProps/ctrlProp83.xml><?xml version="1.0" encoding="utf-8"?>
<formControlPr xmlns="http://schemas.microsoft.com/office/spreadsheetml/2009/9/main" objectType="Drop" dropStyle="combo" dx="16" fmlaRange="data.!$A$7:$A$16" noThreeD="1" sel="0" val="0"/>
</file>

<file path=xl/ctrlProps/ctrlProp9.xml><?xml version="1.0" encoding="utf-8"?>
<formControlPr xmlns="http://schemas.microsoft.com/office/spreadsheetml/2009/9/main" objectType="Spin" dx="22" fmlaLink="$M$16" max="50" min="1" page="10" val="2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42022</xdr:colOff>
          <xdr:row>7</xdr:row>
          <xdr:rowOff>9525</xdr:rowOff>
        </xdr:from>
        <xdr:to>
          <xdr:col>12</xdr:col>
          <xdr:colOff>432547</xdr:colOff>
          <xdr:row>7</xdr:row>
          <xdr:rowOff>180975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8</xdr:row>
          <xdr:rowOff>9525</xdr:rowOff>
        </xdr:from>
        <xdr:to>
          <xdr:col>12</xdr:col>
          <xdr:colOff>400050</xdr:colOff>
          <xdr:row>8</xdr:row>
          <xdr:rowOff>180975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9</xdr:row>
          <xdr:rowOff>9525</xdr:rowOff>
        </xdr:from>
        <xdr:to>
          <xdr:col>12</xdr:col>
          <xdr:colOff>400050</xdr:colOff>
          <xdr:row>9</xdr:row>
          <xdr:rowOff>180975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10</xdr:row>
          <xdr:rowOff>9525</xdr:rowOff>
        </xdr:from>
        <xdr:to>
          <xdr:col>12</xdr:col>
          <xdr:colOff>400050</xdr:colOff>
          <xdr:row>10</xdr:row>
          <xdr:rowOff>180975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11</xdr:row>
          <xdr:rowOff>9525</xdr:rowOff>
        </xdr:from>
        <xdr:to>
          <xdr:col>12</xdr:col>
          <xdr:colOff>400050</xdr:colOff>
          <xdr:row>11</xdr:row>
          <xdr:rowOff>180975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12</xdr:row>
          <xdr:rowOff>9525</xdr:rowOff>
        </xdr:from>
        <xdr:to>
          <xdr:col>12</xdr:col>
          <xdr:colOff>400050</xdr:colOff>
          <xdr:row>12</xdr:row>
          <xdr:rowOff>180975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13</xdr:row>
          <xdr:rowOff>9525</xdr:rowOff>
        </xdr:from>
        <xdr:to>
          <xdr:col>12</xdr:col>
          <xdr:colOff>400050</xdr:colOff>
          <xdr:row>13</xdr:row>
          <xdr:rowOff>180975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14</xdr:row>
          <xdr:rowOff>9525</xdr:rowOff>
        </xdr:from>
        <xdr:to>
          <xdr:col>12</xdr:col>
          <xdr:colOff>400050</xdr:colOff>
          <xdr:row>14</xdr:row>
          <xdr:rowOff>180975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15</xdr:row>
          <xdr:rowOff>9525</xdr:rowOff>
        </xdr:from>
        <xdr:to>
          <xdr:col>12</xdr:col>
          <xdr:colOff>400050</xdr:colOff>
          <xdr:row>15</xdr:row>
          <xdr:rowOff>180975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16</xdr:row>
          <xdr:rowOff>9525</xdr:rowOff>
        </xdr:from>
        <xdr:to>
          <xdr:col>12</xdr:col>
          <xdr:colOff>400050</xdr:colOff>
          <xdr:row>16</xdr:row>
          <xdr:rowOff>180975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17</xdr:row>
          <xdr:rowOff>9525</xdr:rowOff>
        </xdr:from>
        <xdr:to>
          <xdr:col>12</xdr:col>
          <xdr:colOff>400050</xdr:colOff>
          <xdr:row>17</xdr:row>
          <xdr:rowOff>180975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18</xdr:row>
          <xdr:rowOff>9525</xdr:rowOff>
        </xdr:from>
        <xdr:to>
          <xdr:col>12</xdr:col>
          <xdr:colOff>400050</xdr:colOff>
          <xdr:row>18</xdr:row>
          <xdr:rowOff>180975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19</xdr:row>
          <xdr:rowOff>9525</xdr:rowOff>
        </xdr:from>
        <xdr:to>
          <xdr:col>12</xdr:col>
          <xdr:colOff>400050</xdr:colOff>
          <xdr:row>19</xdr:row>
          <xdr:rowOff>180975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20</xdr:row>
          <xdr:rowOff>9525</xdr:rowOff>
        </xdr:from>
        <xdr:to>
          <xdr:col>12</xdr:col>
          <xdr:colOff>400050</xdr:colOff>
          <xdr:row>20</xdr:row>
          <xdr:rowOff>180975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21</xdr:row>
          <xdr:rowOff>9525</xdr:rowOff>
        </xdr:from>
        <xdr:to>
          <xdr:col>12</xdr:col>
          <xdr:colOff>400050</xdr:colOff>
          <xdr:row>21</xdr:row>
          <xdr:rowOff>180975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22</xdr:row>
          <xdr:rowOff>9525</xdr:rowOff>
        </xdr:from>
        <xdr:to>
          <xdr:col>12</xdr:col>
          <xdr:colOff>400050</xdr:colOff>
          <xdr:row>22</xdr:row>
          <xdr:rowOff>180975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7</xdr:row>
          <xdr:rowOff>28575</xdr:rowOff>
        </xdr:from>
        <xdr:to>
          <xdr:col>18</xdr:col>
          <xdr:colOff>381000</xdr:colOff>
          <xdr:row>7</xdr:row>
          <xdr:rowOff>228600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8</xdr:row>
          <xdr:rowOff>28575</xdr:rowOff>
        </xdr:from>
        <xdr:to>
          <xdr:col>18</xdr:col>
          <xdr:colOff>381000</xdr:colOff>
          <xdr:row>8</xdr:row>
          <xdr:rowOff>228600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9</xdr:row>
          <xdr:rowOff>28575</xdr:rowOff>
        </xdr:from>
        <xdr:to>
          <xdr:col>18</xdr:col>
          <xdr:colOff>381000</xdr:colOff>
          <xdr:row>9</xdr:row>
          <xdr:rowOff>228600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10</xdr:row>
          <xdr:rowOff>28575</xdr:rowOff>
        </xdr:from>
        <xdr:to>
          <xdr:col>18</xdr:col>
          <xdr:colOff>381000</xdr:colOff>
          <xdr:row>10</xdr:row>
          <xdr:rowOff>228600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11</xdr:row>
          <xdr:rowOff>28575</xdr:rowOff>
        </xdr:from>
        <xdr:to>
          <xdr:col>18</xdr:col>
          <xdr:colOff>381000</xdr:colOff>
          <xdr:row>11</xdr:row>
          <xdr:rowOff>228600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12</xdr:row>
          <xdr:rowOff>28575</xdr:rowOff>
        </xdr:from>
        <xdr:to>
          <xdr:col>18</xdr:col>
          <xdr:colOff>381000</xdr:colOff>
          <xdr:row>12</xdr:row>
          <xdr:rowOff>228600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13</xdr:row>
          <xdr:rowOff>28575</xdr:rowOff>
        </xdr:from>
        <xdr:to>
          <xdr:col>18</xdr:col>
          <xdr:colOff>381000</xdr:colOff>
          <xdr:row>13</xdr:row>
          <xdr:rowOff>228600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14</xdr:row>
          <xdr:rowOff>28575</xdr:rowOff>
        </xdr:from>
        <xdr:to>
          <xdr:col>18</xdr:col>
          <xdr:colOff>381000</xdr:colOff>
          <xdr:row>14</xdr:row>
          <xdr:rowOff>228600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15</xdr:row>
          <xdr:rowOff>28575</xdr:rowOff>
        </xdr:from>
        <xdr:to>
          <xdr:col>18</xdr:col>
          <xdr:colOff>381000</xdr:colOff>
          <xdr:row>15</xdr:row>
          <xdr:rowOff>228600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16</xdr:row>
          <xdr:rowOff>28575</xdr:rowOff>
        </xdr:from>
        <xdr:to>
          <xdr:col>18</xdr:col>
          <xdr:colOff>381000</xdr:colOff>
          <xdr:row>16</xdr:row>
          <xdr:rowOff>228600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17</xdr:row>
          <xdr:rowOff>28575</xdr:rowOff>
        </xdr:from>
        <xdr:to>
          <xdr:col>18</xdr:col>
          <xdr:colOff>381000</xdr:colOff>
          <xdr:row>17</xdr:row>
          <xdr:rowOff>228600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18</xdr:row>
          <xdr:rowOff>28575</xdr:rowOff>
        </xdr:from>
        <xdr:to>
          <xdr:col>18</xdr:col>
          <xdr:colOff>381000</xdr:colOff>
          <xdr:row>18</xdr:row>
          <xdr:rowOff>228600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19</xdr:row>
          <xdr:rowOff>28575</xdr:rowOff>
        </xdr:from>
        <xdr:to>
          <xdr:col>18</xdr:col>
          <xdr:colOff>381000</xdr:colOff>
          <xdr:row>19</xdr:row>
          <xdr:rowOff>228600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20</xdr:row>
          <xdr:rowOff>28575</xdr:rowOff>
        </xdr:from>
        <xdr:to>
          <xdr:col>18</xdr:col>
          <xdr:colOff>381000</xdr:colOff>
          <xdr:row>20</xdr:row>
          <xdr:rowOff>228600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21</xdr:row>
          <xdr:rowOff>28575</xdr:rowOff>
        </xdr:from>
        <xdr:to>
          <xdr:col>18</xdr:col>
          <xdr:colOff>381000</xdr:colOff>
          <xdr:row>21</xdr:row>
          <xdr:rowOff>228600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22</xdr:row>
          <xdr:rowOff>28575</xdr:rowOff>
        </xdr:from>
        <xdr:to>
          <xdr:col>18</xdr:col>
          <xdr:colOff>381000</xdr:colOff>
          <xdr:row>22</xdr:row>
          <xdr:rowOff>228600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8</xdr:row>
          <xdr:rowOff>28575</xdr:rowOff>
        </xdr:from>
        <xdr:to>
          <xdr:col>18</xdr:col>
          <xdr:colOff>381000</xdr:colOff>
          <xdr:row>8</xdr:row>
          <xdr:rowOff>228600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9</xdr:row>
          <xdr:rowOff>28575</xdr:rowOff>
        </xdr:from>
        <xdr:to>
          <xdr:col>18</xdr:col>
          <xdr:colOff>381000</xdr:colOff>
          <xdr:row>9</xdr:row>
          <xdr:rowOff>228600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10</xdr:row>
          <xdr:rowOff>28575</xdr:rowOff>
        </xdr:from>
        <xdr:to>
          <xdr:col>18</xdr:col>
          <xdr:colOff>381000</xdr:colOff>
          <xdr:row>10</xdr:row>
          <xdr:rowOff>228600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11</xdr:row>
          <xdr:rowOff>28575</xdr:rowOff>
        </xdr:from>
        <xdr:to>
          <xdr:col>18</xdr:col>
          <xdr:colOff>381000</xdr:colOff>
          <xdr:row>11</xdr:row>
          <xdr:rowOff>228600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12</xdr:row>
          <xdr:rowOff>28575</xdr:rowOff>
        </xdr:from>
        <xdr:to>
          <xdr:col>18</xdr:col>
          <xdr:colOff>381000</xdr:colOff>
          <xdr:row>12</xdr:row>
          <xdr:rowOff>228600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13</xdr:row>
          <xdr:rowOff>28575</xdr:rowOff>
        </xdr:from>
        <xdr:to>
          <xdr:col>18</xdr:col>
          <xdr:colOff>381000</xdr:colOff>
          <xdr:row>13</xdr:row>
          <xdr:rowOff>228600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14</xdr:row>
          <xdr:rowOff>28575</xdr:rowOff>
        </xdr:from>
        <xdr:to>
          <xdr:col>18</xdr:col>
          <xdr:colOff>381000</xdr:colOff>
          <xdr:row>14</xdr:row>
          <xdr:rowOff>228600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15</xdr:row>
          <xdr:rowOff>28575</xdr:rowOff>
        </xdr:from>
        <xdr:to>
          <xdr:col>18</xdr:col>
          <xdr:colOff>381000</xdr:colOff>
          <xdr:row>15</xdr:row>
          <xdr:rowOff>228600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16</xdr:row>
          <xdr:rowOff>28575</xdr:rowOff>
        </xdr:from>
        <xdr:to>
          <xdr:col>18</xdr:col>
          <xdr:colOff>381000</xdr:colOff>
          <xdr:row>16</xdr:row>
          <xdr:rowOff>228600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17</xdr:row>
          <xdr:rowOff>28575</xdr:rowOff>
        </xdr:from>
        <xdr:to>
          <xdr:col>18</xdr:col>
          <xdr:colOff>381000</xdr:colOff>
          <xdr:row>17</xdr:row>
          <xdr:rowOff>228600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18</xdr:row>
          <xdr:rowOff>28575</xdr:rowOff>
        </xdr:from>
        <xdr:to>
          <xdr:col>18</xdr:col>
          <xdr:colOff>381000</xdr:colOff>
          <xdr:row>18</xdr:row>
          <xdr:rowOff>228600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19</xdr:row>
          <xdr:rowOff>28575</xdr:rowOff>
        </xdr:from>
        <xdr:to>
          <xdr:col>18</xdr:col>
          <xdr:colOff>381000</xdr:colOff>
          <xdr:row>19</xdr:row>
          <xdr:rowOff>228600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20</xdr:row>
          <xdr:rowOff>28575</xdr:rowOff>
        </xdr:from>
        <xdr:to>
          <xdr:col>18</xdr:col>
          <xdr:colOff>381000</xdr:colOff>
          <xdr:row>20</xdr:row>
          <xdr:rowOff>228600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21</xdr:row>
          <xdr:rowOff>28575</xdr:rowOff>
        </xdr:from>
        <xdr:to>
          <xdr:col>18</xdr:col>
          <xdr:colOff>381000</xdr:colOff>
          <xdr:row>21</xdr:row>
          <xdr:rowOff>228600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22</xdr:row>
          <xdr:rowOff>28575</xdr:rowOff>
        </xdr:from>
        <xdr:to>
          <xdr:col>18</xdr:col>
          <xdr:colOff>381000</xdr:colOff>
          <xdr:row>22</xdr:row>
          <xdr:rowOff>228600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7</xdr:row>
          <xdr:rowOff>19050</xdr:rowOff>
        </xdr:from>
        <xdr:to>
          <xdr:col>21</xdr:col>
          <xdr:colOff>0</xdr:colOff>
          <xdr:row>7</xdr:row>
          <xdr:rowOff>219075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8</xdr:row>
          <xdr:rowOff>19050</xdr:rowOff>
        </xdr:from>
        <xdr:to>
          <xdr:col>20</xdr:col>
          <xdr:colOff>1390650</xdr:colOff>
          <xdr:row>8</xdr:row>
          <xdr:rowOff>219075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9</xdr:row>
          <xdr:rowOff>19050</xdr:rowOff>
        </xdr:from>
        <xdr:to>
          <xdr:col>20</xdr:col>
          <xdr:colOff>1381125</xdr:colOff>
          <xdr:row>9</xdr:row>
          <xdr:rowOff>219075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19050</xdr:rowOff>
        </xdr:from>
        <xdr:to>
          <xdr:col>20</xdr:col>
          <xdr:colOff>1390650</xdr:colOff>
          <xdr:row>10</xdr:row>
          <xdr:rowOff>219075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11</xdr:row>
          <xdr:rowOff>19050</xdr:rowOff>
        </xdr:from>
        <xdr:to>
          <xdr:col>20</xdr:col>
          <xdr:colOff>1390650</xdr:colOff>
          <xdr:row>11</xdr:row>
          <xdr:rowOff>219075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</xdr:row>
          <xdr:rowOff>19050</xdr:rowOff>
        </xdr:from>
        <xdr:to>
          <xdr:col>20</xdr:col>
          <xdr:colOff>1390650</xdr:colOff>
          <xdr:row>12</xdr:row>
          <xdr:rowOff>219075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13</xdr:row>
          <xdr:rowOff>19050</xdr:rowOff>
        </xdr:from>
        <xdr:to>
          <xdr:col>20</xdr:col>
          <xdr:colOff>1390650</xdr:colOff>
          <xdr:row>13</xdr:row>
          <xdr:rowOff>219075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14</xdr:row>
          <xdr:rowOff>19050</xdr:rowOff>
        </xdr:from>
        <xdr:to>
          <xdr:col>20</xdr:col>
          <xdr:colOff>1390650</xdr:colOff>
          <xdr:row>14</xdr:row>
          <xdr:rowOff>219075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15</xdr:row>
          <xdr:rowOff>19050</xdr:rowOff>
        </xdr:from>
        <xdr:to>
          <xdr:col>20</xdr:col>
          <xdr:colOff>1390650</xdr:colOff>
          <xdr:row>15</xdr:row>
          <xdr:rowOff>219075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16</xdr:row>
          <xdr:rowOff>19050</xdr:rowOff>
        </xdr:from>
        <xdr:to>
          <xdr:col>20</xdr:col>
          <xdr:colOff>1390650</xdr:colOff>
          <xdr:row>16</xdr:row>
          <xdr:rowOff>219075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17</xdr:row>
          <xdr:rowOff>19050</xdr:rowOff>
        </xdr:from>
        <xdr:to>
          <xdr:col>20</xdr:col>
          <xdr:colOff>1390650</xdr:colOff>
          <xdr:row>17</xdr:row>
          <xdr:rowOff>219075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18</xdr:row>
          <xdr:rowOff>19050</xdr:rowOff>
        </xdr:from>
        <xdr:to>
          <xdr:col>20</xdr:col>
          <xdr:colOff>1390650</xdr:colOff>
          <xdr:row>18</xdr:row>
          <xdr:rowOff>219075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19</xdr:row>
          <xdr:rowOff>19050</xdr:rowOff>
        </xdr:from>
        <xdr:to>
          <xdr:col>20</xdr:col>
          <xdr:colOff>1390650</xdr:colOff>
          <xdr:row>19</xdr:row>
          <xdr:rowOff>219075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20</xdr:row>
          <xdr:rowOff>19050</xdr:rowOff>
        </xdr:from>
        <xdr:to>
          <xdr:col>20</xdr:col>
          <xdr:colOff>1390650</xdr:colOff>
          <xdr:row>20</xdr:row>
          <xdr:rowOff>219075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21</xdr:row>
          <xdr:rowOff>19050</xdr:rowOff>
        </xdr:from>
        <xdr:to>
          <xdr:col>20</xdr:col>
          <xdr:colOff>1390650</xdr:colOff>
          <xdr:row>21</xdr:row>
          <xdr:rowOff>219075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22</xdr:row>
          <xdr:rowOff>19050</xdr:rowOff>
        </xdr:from>
        <xdr:to>
          <xdr:col>20</xdr:col>
          <xdr:colOff>1390650</xdr:colOff>
          <xdr:row>22</xdr:row>
          <xdr:rowOff>219075</xdr:rowOff>
        </xdr:to>
        <xdr:sp macro="" textlink="">
          <xdr:nvSpPr>
            <xdr:cNvPr id="1190" name="Drop Dow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7</xdr:row>
          <xdr:rowOff>19050</xdr:rowOff>
        </xdr:from>
        <xdr:to>
          <xdr:col>21</xdr:col>
          <xdr:colOff>314325</xdr:colOff>
          <xdr:row>7</xdr:row>
          <xdr:rowOff>209550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8</xdr:row>
          <xdr:rowOff>19050</xdr:rowOff>
        </xdr:from>
        <xdr:to>
          <xdr:col>21</xdr:col>
          <xdr:colOff>314325</xdr:colOff>
          <xdr:row>8</xdr:row>
          <xdr:rowOff>209550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9</xdr:row>
          <xdr:rowOff>19050</xdr:rowOff>
        </xdr:from>
        <xdr:to>
          <xdr:col>21</xdr:col>
          <xdr:colOff>314325</xdr:colOff>
          <xdr:row>9</xdr:row>
          <xdr:rowOff>209550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10</xdr:row>
          <xdr:rowOff>19050</xdr:rowOff>
        </xdr:from>
        <xdr:to>
          <xdr:col>21</xdr:col>
          <xdr:colOff>314325</xdr:colOff>
          <xdr:row>10</xdr:row>
          <xdr:rowOff>209550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11</xdr:row>
          <xdr:rowOff>19050</xdr:rowOff>
        </xdr:from>
        <xdr:to>
          <xdr:col>21</xdr:col>
          <xdr:colOff>314325</xdr:colOff>
          <xdr:row>11</xdr:row>
          <xdr:rowOff>209550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12</xdr:row>
          <xdr:rowOff>19050</xdr:rowOff>
        </xdr:from>
        <xdr:to>
          <xdr:col>21</xdr:col>
          <xdr:colOff>314325</xdr:colOff>
          <xdr:row>12</xdr:row>
          <xdr:rowOff>209550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13</xdr:row>
          <xdr:rowOff>19050</xdr:rowOff>
        </xdr:from>
        <xdr:to>
          <xdr:col>21</xdr:col>
          <xdr:colOff>314325</xdr:colOff>
          <xdr:row>13</xdr:row>
          <xdr:rowOff>209550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14</xdr:row>
          <xdr:rowOff>19050</xdr:rowOff>
        </xdr:from>
        <xdr:to>
          <xdr:col>21</xdr:col>
          <xdr:colOff>314325</xdr:colOff>
          <xdr:row>14</xdr:row>
          <xdr:rowOff>209550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15</xdr:row>
          <xdr:rowOff>19050</xdr:rowOff>
        </xdr:from>
        <xdr:to>
          <xdr:col>21</xdr:col>
          <xdr:colOff>314325</xdr:colOff>
          <xdr:row>15</xdr:row>
          <xdr:rowOff>209550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16</xdr:row>
          <xdr:rowOff>19050</xdr:rowOff>
        </xdr:from>
        <xdr:to>
          <xdr:col>21</xdr:col>
          <xdr:colOff>314325</xdr:colOff>
          <xdr:row>16</xdr:row>
          <xdr:rowOff>209550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17</xdr:row>
          <xdr:rowOff>19050</xdr:rowOff>
        </xdr:from>
        <xdr:to>
          <xdr:col>21</xdr:col>
          <xdr:colOff>314325</xdr:colOff>
          <xdr:row>17</xdr:row>
          <xdr:rowOff>209550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18</xdr:row>
          <xdr:rowOff>19050</xdr:rowOff>
        </xdr:from>
        <xdr:to>
          <xdr:col>21</xdr:col>
          <xdr:colOff>314325</xdr:colOff>
          <xdr:row>18</xdr:row>
          <xdr:rowOff>209550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19</xdr:row>
          <xdr:rowOff>19050</xdr:rowOff>
        </xdr:from>
        <xdr:to>
          <xdr:col>21</xdr:col>
          <xdr:colOff>314325</xdr:colOff>
          <xdr:row>19</xdr:row>
          <xdr:rowOff>209550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20</xdr:row>
          <xdr:rowOff>19050</xdr:rowOff>
        </xdr:from>
        <xdr:to>
          <xdr:col>21</xdr:col>
          <xdr:colOff>314325</xdr:colOff>
          <xdr:row>20</xdr:row>
          <xdr:rowOff>209550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21</xdr:row>
          <xdr:rowOff>19050</xdr:rowOff>
        </xdr:from>
        <xdr:to>
          <xdr:col>21</xdr:col>
          <xdr:colOff>314325</xdr:colOff>
          <xdr:row>21</xdr:row>
          <xdr:rowOff>209550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22</xdr:row>
          <xdr:rowOff>19050</xdr:rowOff>
        </xdr:from>
        <xdr:to>
          <xdr:col>21</xdr:col>
          <xdr:colOff>314325</xdr:colOff>
          <xdr:row>22</xdr:row>
          <xdr:rowOff>209550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</xdr:row>
          <xdr:rowOff>180975</xdr:rowOff>
        </xdr:from>
        <xdr:to>
          <xdr:col>16</xdr:col>
          <xdr:colOff>247650</xdr:colOff>
          <xdr:row>5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</xdr:row>
          <xdr:rowOff>19050</xdr:rowOff>
        </xdr:from>
        <xdr:to>
          <xdr:col>18</xdr:col>
          <xdr:colOff>238125</xdr:colOff>
          <xdr:row>7</xdr:row>
          <xdr:rowOff>28575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</xdr:row>
          <xdr:rowOff>19050</xdr:rowOff>
        </xdr:from>
        <xdr:to>
          <xdr:col>18</xdr:col>
          <xdr:colOff>238125</xdr:colOff>
          <xdr:row>10</xdr:row>
          <xdr:rowOff>28575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11</xdr:row>
          <xdr:rowOff>19050</xdr:rowOff>
        </xdr:from>
        <xdr:to>
          <xdr:col>18</xdr:col>
          <xdr:colOff>238125</xdr:colOff>
          <xdr:row>12</xdr:row>
          <xdr:rowOff>28575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W23"/>
  <sheetViews>
    <sheetView tabSelected="1" topLeftCell="D1" zoomScale="85" zoomScaleNormal="85" workbookViewId="0">
      <selection activeCell="Y12" sqref="Y12"/>
    </sheetView>
  </sheetViews>
  <sheetFormatPr defaultRowHeight="15" x14ac:dyDescent="0.25"/>
  <cols>
    <col min="3" max="3" width="5" customWidth="1"/>
    <col min="4" max="4" width="6.28515625" customWidth="1"/>
    <col min="9" max="9" width="5.28515625" customWidth="1"/>
    <col min="10" max="10" width="5.7109375" customWidth="1"/>
    <col min="11" max="11" width="5" customWidth="1"/>
    <col min="12" max="12" width="5.5703125" customWidth="1"/>
    <col min="16" max="16" width="10.7109375" customWidth="1"/>
    <col min="17" max="18" width="8.5703125" customWidth="1"/>
    <col min="21" max="21" width="21.140625" customWidth="1"/>
    <col min="23" max="23" width="7.5703125" customWidth="1"/>
  </cols>
  <sheetData>
    <row r="1" spans="1:23" x14ac:dyDescent="0.25">
      <c r="A1" s="32" t="s">
        <v>0</v>
      </c>
      <c r="B1" s="32"/>
      <c r="C1" s="32"/>
      <c r="D1" s="32"/>
    </row>
    <row r="2" spans="1:23" x14ac:dyDescent="0.25">
      <c r="A2" s="32" t="s">
        <v>1</v>
      </c>
      <c r="B2" s="32"/>
      <c r="C2" s="32"/>
      <c r="D2" s="32"/>
      <c r="F2" s="4" t="s">
        <v>15</v>
      </c>
    </row>
    <row r="3" spans="1:23" x14ac:dyDescent="0.25">
      <c r="A3" s="32" t="s">
        <v>2</v>
      </c>
      <c r="B3" s="32"/>
      <c r="C3" s="32" t="s">
        <v>56</v>
      </c>
      <c r="D3" s="32"/>
    </row>
    <row r="4" spans="1:23" x14ac:dyDescent="0.25">
      <c r="A4" s="32" t="s">
        <v>3</v>
      </c>
      <c r="B4" s="32"/>
      <c r="C4" s="32"/>
      <c r="D4" s="32"/>
    </row>
    <row r="5" spans="1:23" x14ac:dyDescent="0.25">
      <c r="A5" s="32" t="s">
        <v>11</v>
      </c>
      <c r="B5" s="32"/>
      <c r="C5" s="32"/>
      <c r="D5" s="32"/>
      <c r="H5" s="6"/>
    </row>
    <row r="6" spans="1:23" x14ac:dyDescent="0.25">
      <c r="A6" s="28" t="s">
        <v>4</v>
      </c>
      <c r="B6" s="28" t="s">
        <v>5</v>
      </c>
      <c r="C6" s="28"/>
      <c r="D6" s="1" t="s">
        <v>7</v>
      </c>
      <c r="E6" s="33" t="s">
        <v>16</v>
      </c>
      <c r="F6" s="10" t="s">
        <v>19</v>
      </c>
      <c r="G6" s="1" t="s">
        <v>21</v>
      </c>
      <c r="H6" s="12" t="s">
        <v>22</v>
      </c>
      <c r="I6" s="37" t="s">
        <v>14</v>
      </c>
      <c r="J6" s="35" t="s">
        <v>12</v>
      </c>
      <c r="K6" s="31" t="s">
        <v>13</v>
      </c>
      <c r="L6" s="30" t="s">
        <v>17</v>
      </c>
      <c r="M6" s="28" t="s">
        <v>10</v>
      </c>
      <c r="N6" s="29" t="s">
        <v>8</v>
      </c>
      <c r="O6" s="28" t="s">
        <v>9</v>
      </c>
      <c r="P6" s="28" t="s">
        <v>24</v>
      </c>
      <c r="Q6" s="27" t="s">
        <v>38</v>
      </c>
      <c r="R6" s="27" t="s">
        <v>44</v>
      </c>
      <c r="S6" s="27" t="s">
        <v>55</v>
      </c>
      <c r="T6" s="26" t="s">
        <v>62</v>
      </c>
      <c r="U6" s="28" t="s">
        <v>58</v>
      </c>
      <c r="V6" s="27" t="s">
        <v>61</v>
      </c>
      <c r="W6" s="26" t="s">
        <v>63</v>
      </c>
    </row>
    <row r="7" spans="1:23" x14ac:dyDescent="0.25">
      <c r="A7" s="28"/>
      <c r="B7" s="28"/>
      <c r="C7" s="28"/>
      <c r="D7" t="s">
        <v>18</v>
      </c>
      <c r="E7" s="34"/>
      <c r="F7" s="9" t="s">
        <v>20</v>
      </c>
      <c r="G7" s="8" t="s">
        <v>6</v>
      </c>
      <c r="H7" s="13" t="s">
        <v>23</v>
      </c>
      <c r="I7" s="37"/>
      <c r="J7" s="36"/>
      <c r="K7" s="31"/>
      <c r="L7" s="30"/>
      <c r="M7" s="28"/>
      <c r="N7" s="29"/>
      <c r="O7" s="28"/>
      <c r="P7" s="28"/>
      <c r="Q7" s="27"/>
      <c r="R7" s="27"/>
      <c r="S7" s="27"/>
      <c r="T7" s="27"/>
      <c r="U7" s="28"/>
      <c r="V7" s="27"/>
      <c r="W7" s="27"/>
    </row>
    <row r="8" spans="1:23" ht="20.25" customHeight="1" x14ac:dyDescent="0.25">
      <c r="A8" s="1">
        <v>1.2</v>
      </c>
      <c r="B8" s="32" t="s">
        <v>35</v>
      </c>
      <c r="C8" s="32"/>
      <c r="D8" s="5">
        <v>16</v>
      </c>
      <c r="E8" s="14">
        <v>1</v>
      </c>
      <c r="F8" s="1">
        <v>500</v>
      </c>
      <c r="G8" s="11">
        <f t="shared" ref="G8:G23" si="0">(F8/D8)*E8</f>
        <v>31.25</v>
      </c>
      <c r="H8" s="11">
        <f>((G8/8.92)^(1/1.1))+I8</f>
        <v>25.125982308002008</v>
      </c>
      <c r="I8" s="2">
        <v>22</v>
      </c>
      <c r="J8" s="2">
        <v>30</v>
      </c>
      <c r="K8" s="2">
        <v>24</v>
      </c>
      <c r="L8" s="1">
        <f>J8-K8</f>
        <v>6</v>
      </c>
      <c r="M8" s="5">
        <v>25</v>
      </c>
      <c r="N8" s="5">
        <v>20</v>
      </c>
      <c r="O8" s="3">
        <f t="shared" ref="O8:O23" si="1">((D8*100)/M8)+N8</f>
        <v>84</v>
      </c>
      <c r="P8" s="2" t="s">
        <v>29</v>
      </c>
      <c r="Q8" s="1">
        <f>IF(P8="","",VLOOKUP(P8,data.!$A$7:$B$16,2,FALSE))</f>
        <v>16</v>
      </c>
      <c r="R8" s="1">
        <f>IF(Q8="","",VLOOKUP(Q8,data.!$B$7:$C$16,2,FALSE))</f>
        <v>2</v>
      </c>
      <c r="S8" s="1">
        <v>79</v>
      </c>
      <c r="T8" s="2">
        <v>2.2999999999999998</v>
      </c>
      <c r="V8" s="1">
        <v>6</v>
      </c>
      <c r="W8" s="1">
        <f>VLOOKUP(data.!$B$32,gulvbelægninglambda,2)</f>
        <v>0.13</v>
      </c>
    </row>
    <row r="9" spans="1:23" ht="20.25" customHeight="1" x14ac:dyDescent="0.25">
      <c r="A9" s="1" t="s">
        <v>37</v>
      </c>
      <c r="B9" s="32" t="s">
        <v>36</v>
      </c>
      <c r="C9" s="32"/>
      <c r="D9" s="1">
        <v>27</v>
      </c>
      <c r="E9" s="14">
        <v>1</v>
      </c>
      <c r="F9" s="1">
        <v>500</v>
      </c>
      <c r="G9" s="11">
        <f t="shared" si="0"/>
        <v>18.518518518518519</v>
      </c>
      <c r="H9" s="11">
        <f t="shared" ref="H9:H23" si="2">((G9/8.92)^(1/1.1))+I9</f>
        <v>23.942679958427952</v>
      </c>
      <c r="I9" s="2">
        <v>22</v>
      </c>
      <c r="J9" s="2">
        <v>30</v>
      </c>
      <c r="K9" s="2">
        <v>25</v>
      </c>
      <c r="L9" s="1">
        <f t="shared" ref="L9:L23" si="3">J9-K9</f>
        <v>5</v>
      </c>
      <c r="M9" s="5">
        <v>30</v>
      </c>
      <c r="N9" s="1">
        <v>20</v>
      </c>
      <c r="O9" s="3">
        <f t="shared" si="1"/>
        <v>110</v>
      </c>
      <c r="P9" s="2" t="s">
        <v>29</v>
      </c>
      <c r="Q9" s="1">
        <f>IF(P9="","",VLOOKUP(P9,data.!$A$7:$B$16,2,FALSE))</f>
        <v>16</v>
      </c>
      <c r="R9" s="1">
        <f>IF(Q9="","",VLOOKUP(Q9,data.!$B$7:$C$16,2,FALSE))</f>
        <v>2</v>
      </c>
      <c r="S9" s="1">
        <v>19</v>
      </c>
      <c r="T9" s="2">
        <v>2.7</v>
      </c>
      <c r="V9" s="1">
        <v>6</v>
      </c>
      <c r="W9" s="1">
        <f>VLOOKUP(data.!$B$33,gulvbelægninglambda,2)</f>
        <v>0.18</v>
      </c>
    </row>
    <row r="10" spans="1:23" ht="20.25" customHeight="1" x14ac:dyDescent="0.25">
      <c r="A10" s="1">
        <v>3</v>
      </c>
      <c r="B10" s="32"/>
      <c r="C10" s="32"/>
      <c r="D10" s="1">
        <v>15</v>
      </c>
      <c r="E10" s="14">
        <v>1.1000000000000001</v>
      </c>
      <c r="F10" s="1">
        <v>0</v>
      </c>
      <c r="G10" s="11">
        <f t="shared" si="0"/>
        <v>0</v>
      </c>
      <c r="H10" s="11">
        <f t="shared" si="2"/>
        <v>22</v>
      </c>
      <c r="I10" s="2">
        <v>22</v>
      </c>
      <c r="J10" s="2">
        <v>30</v>
      </c>
      <c r="K10" s="2">
        <v>25</v>
      </c>
      <c r="L10" s="1">
        <f t="shared" si="3"/>
        <v>5</v>
      </c>
      <c r="M10" s="5">
        <v>31</v>
      </c>
      <c r="N10" s="1">
        <v>20</v>
      </c>
      <c r="O10" s="3">
        <f t="shared" si="1"/>
        <v>68.387096774193552</v>
      </c>
      <c r="P10" s="2" t="s">
        <v>29</v>
      </c>
      <c r="Q10" s="1">
        <f>IF(P10="","",VLOOKUP(P10,data.!$A$7:$B$16,2,FALSE))</f>
        <v>16</v>
      </c>
      <c r="R10" s="1">
        <f>IF(Q10="","",VLOOKUP(Q10,data.!$B$7:$C$16,2,FALSE))</f>
        <v>2</v>
      </c>
      <c r="S10" s="1">
        <v>19</v>
      </c>
      <c r="T10" s="2">
        <v>2.7</v>
      </c>
      <c r="V10" s="1">
        <v>6</v>
      </c>
      <c r="W10" s="1">
        <f>VLOOKUP(data.!$B$34,gulvbelægninglambda,2)</f>
        <v>0.13</v>
      </c>
    </row>
    <row r="11" spans="1:23" ht="21.75" customHeight="1" x14ac:dyDescent="0.25">
      <c r="A11" s="1">
        <v>4</v>
      </c>
      <c r="B11" s="32"/>
      <c r="C11" s="32"/>
      <c r="D11" s="1">
        <v>15</v>
      </c>
      <c r="E11" s="14">
        <v>1.1000000000000001</v>
      </c>
      <c r="F11" s="1">
        <v>0</v>
      </c>
      <c r="G11" s="11">
        <f t="shared" si="0"/>
        <v>0</v>
      </c>
      <c r="H11" s="11">
        <f t="shared" si="2"/>
        <v>22</v>
      </c>
      <c r="I11" s="2">
        <v>22</v>
      </c>
      <c r="J11" s="2">
        <v>30</v>
      </c>
      <c r="K11" s="2">
        <v>25</v>
      </c>
      <c r="L11" s="1">
        <f t="shared" si="3"/>
        <v>5</v>
      </c>
      <c r="M11" s="5">
        <v>30</v>
      </c>
      <c r="N11" s="1">
        <v>20</v>
      </c>
      <c r="O11" s="3">
        <f t="shared" si="1"/>
        <v>70</v>
      </c>
      <c r="P11" s="2" t="s">
        <v>25</v>
      </c>
      <c r="Q11" s="1">
        <f>IF(P11="","",VLOOKUP(P11,data.!$A$7:$B$16,2,FALSE))</f>
        <v>8</v>
      </c>
      <c r="R11" s="1">
        <f>IF(Q11="","",VLOOKUP(Q11,data.!$B$7:$C$16,2,FALSE))</f>
        <v>2</v>
      </c>
      <c r="S11" s="1">
        <v>19</v>
      </c>
      <c r="T11" s="2">
        <v>2.7</v>
      </c>
      <c r="V11" s="1">
        <v>6</v>
      </c>
      <c r="W11" s="1">
        <f>VLOOKUP(data.!$B$35,gulvbelægninglambda,2)</f>
        <v>0.13</v>
      </c>
    </row>
    <row r="12" spans="1:23" ht="19.5" customHeight="1" x14ac:dyDescent="0.25">
      <c r="A12" s="1">
        <v>5</v>
      </c>
      <c r="B12" s="32"/>
      <c r="C12" s="32"/>
      <c r="D12" s="1">
        <v>15</v>
      </c>
      <c r="E12" s="14">
        <v>1.1000000000000001</v>
      </c>
      <c r="F12" s="1">
        <v>0</v>
      </c>
      <c r="G12" s="11">
        <f t="shared" si="0"/>
        <v>0</v>
      </c>
      <c r="H12" s="11">
        <f t="shared" si="2"/>
        <v>22</v>
      </c>
      <c r="I12" s="2">
        <v>22</v>
      </c>
      <c r="J12" s="2">
        <v>30</v>
      </c>
      <c r="K12" s="2">
        <v>25</v>
      </c>
      <c r="L12" s="1">
        <f t="shared" si="3"/>
        <v>5</v>
      </c>
      <c r="M12" s="5">
        <v>30</v>
      </c>
      <c r="N12" s="1">
        <v>20</v>
      </c>
      <c r="O12" s="3">
        <f t="shared" si="1"/>
        <v>70</v>
      </c>
      <c r="P12" s="2" t="s">
        <v>25</v>
      </c>
      <c r="Q12" s="1">
        <f>IF(P12="","",VLOOKUP(P12,data.!$A$7:$B$16,2,FALSE))</f>
        <v>8</v>
      </c>
      <c r="R12" s="1">
        <f>IF(Q12="","",VLOOKUP(Q12,data.!$B$7:$C$16,2,FALSE))</f>
        <v>2</v>
      </c>
      <c r="S12" s="1">
        <v>19</v>
      </c>
      <c r="T12" s="2">
        <v>2.7</v>
      </c>
      <c r="V12" s="1">
        <v>6</v>
      </c>
      <c r="W12" s="1">
        <f>VLOOKUP(data.!$B$36,gulvbelægninglambda,2)</f>
        <v>0.13</v>
      </c>
    </row>
    <row r="13" spans="1:23" ht="19.5" customHeight="1" x14ac:dyDescent="0.25">
      <c r="A13" s="1">
        <v>6</v>
      </c>
      <c r="B13" s="32"/>
      <c r="C13" s="32"/>
      <c r="D13" s="1">
        <v>15</v>
      </c>
      <c r="E13" s="14">
        <v>1.1000000000000001</v>
      </c>
      <c r="F13" s="1">
        <v>0</v>
      </c>
      <c r="G13" s="11">
        <f t="shared" si="0"/>
        <v>0</v>
      </c>
      <c r="H13" s="11">
        <f t="shared" si="2"/>
        <v>22</v>
      </c>
      <c r="I13" s="2">
        <v>22</v>
      </c>
      <c r="J13" s="2">
        <v>30</v>
      </c>
      <c r="K13" s="2">
        <v>25</v>
      </c>
      <c r="L13" s="1">
        <f t="shared" si="3"/>
        <v>5</v>
      </c>
      <c r="M13" s="5">
        <v>30</v>
      </c>
      <c r="N13" s="1">
        <v>20</v>
      </c>
      <c r="O13" s="3">
        <f t="shared" si="1"/>
        <v>70</v>
      </c>
      <c r="P13" s="2" t="s">
        <v>25</v>
      </c>
      <c r="Q13" s="1">
        <f>IF(P13="","",VLOOKUP(P13,data.!$A$7:$B$16,2,FALSE))</f>
        <v>8</v>
      </c>
      <c r="R13" s="1">
        <f>IF(Q13="","",VLOOKUP(Q13,data.!$B$7:$C$16,2,FALSE))</f>
        <v>2</v>
      </c>
      <c r="S13" s="1">
        <v>19</v>
      </c>
      <c r="T13" s="2">
        <v>2.7</v>
      </c>
      <c r="V13" s="1">
        <v>6</v>
      </c>
      <c r="W13" s="1">
        <f>VLOOKUP(data.!$B$37,gulvbelægninglambda,2)</f>
        <v>0.13</v>
      </c>
    </row>
    <row r="14" spans="1:23" ht="19.5" customHeight="1" x14ac:dyDescent="0.25">
      <c r="A14" s="1">
        <v>7</v>
      </c>
      <c r="B14" s="32"/>
      <c r="C14" s="32"/>
      <c r="D14" s="1">
        <v>15</v>
      </c>
      <c r="E14" s="14">
        <v>1.1000000000000001</v>
      </c>
      <c r="F14" s="1">
        <v>0</v>
      </c>
      <c r="G14" s="11">
        <f t="shared" si="0"/>
        <v>0</v>
      </c>
      <c r="H14" s="11">
        <f t="shared" si="2"/>
        <v>22</v>
      </c>
      <c r="I14" s="2">
        <v>22</v>
      </c>
      <c r="J14" s="2">
        <v>30</v>
      </c>
      <c r="K14" s="2">
        <v>25</v>
      </c>
      <c r="L14" s="1">
        <f t="shared" si="3"/>
        <v>5</v>
      </c>
      <c r="M14" s="5">
        <v>30</v>
      </c>
      <c r="N14" s="1">
        <v>20</v>
      </c>
      <c r="O14" s="3">
        <f t="shared" si="1"/>
        <v>70</v>
      </c>
      <c r="P14" s="2" t="s">
        <v>25</v>
      </c>
      <c r="Q14" s="1">
        <f>IF(P14="","",VLOOKUP(P14,data.!$A$7:$B$16,2,FALSE))</f>
        <v>8</v>
      </c>
      <c r="R14" s="1">
        <f>IF(Q14="","",VLOOKUP(Q14,data.!$B$7:$C$16,2,FALSE))</f>
        <v>2</v>
      </c>
      <c r="S14" s="1">
        <v>19</v>
      </c>
      <c r="T14" s="2">
        <v>2.7</v>
      </c>
      <c r="V14" s="1">
        <v>6</v>
      </c>
      <c r="W14" s="1">
        <f>VLOOKUP(data.!$B$38,gulvbelægninglambda,2)</f>
        <v>0.13</v>
      </c>
    </row>
    <row r="15" spans="1:23" ht="18" customHeight="1" x14ac:dyDescent="0.25">
      <c r="A15" s="1">
        <v>8</v>
      </c>
      <c r="B15" s="32"/>
      <c r="C15" s="32"/>
      <c r="D15" s="1">
        <v>15</v>
      </c>
      <c r="E15" s="14">
        <v>1.1000000000000001</v>
      </c>
      <c r="F15" s="1">
        <v>0</v>
      </c>
      <c r="G15" s="11">
        <f t="shared" si="0"/>
        <v>0</v>
      </c>
      <c r="H15" s="11">
        <f t="shared" si="2"/>
        <v>22</v>
      </c>
      <c r="I15" s="2">
        <v>22</v>
      </c>
      <c r="J15" s="2">
        <v>30</v>
      </c>
      <c r="K15" s="2">
        <v>25</v>
      </c>
      <c r="L15" s="1">
        <f t="shared" si="3"/>
        <v>5</v>
      </c>
      <c r="M15" s="5">
        <v>30</v>
      </c>
      <c r="N15" s="1">
        <v>20</v>
      </c>
      <c r="O15" s="3">
        <f t="shared" si="1"/>
        <v>70</v>
      </c>
      <c r="P15" s="2" t="s">
        <v>25</v>
      </c>
      <c r="Q15" s="1">
        <f>IF(P15="","",VLOOKUP(P15,data.!$A$7:$B$16,2,FALSE))</f>
        <v>8</v>
      </c>
      <c r="R15" s="1">
        <f>IF(Q15="","",VLOOKUP(Q15,data.!$B$7:$C$16,2,FALSE))</f>
        <v>2</v>
      </c>
      <c r="S15" s="1">
        <v>19</v>
      </c>
      <c r="T15" s="2">
        <v>2.7</v>
      </c>
      <c r="V15" s="1">
        <v>6</v>
      </c>
      <c r="W15" s="1">
        <f>VLOOKUP(data.!$B$39,gulvbelægninglambda,2)</f>
        <v>2.8</v>
      </c>
    </row>
    <row r="16" spans="1:23" ht="18.75" customHeight="1" x14ac:dyDescent="0.25">
      <c r="A16" s="1">
        <v>9</v>
      </c>
      <c r="B16" s="32"/>
      <c r="C16" s="32"/>
      <c r="D16" s="1">
        <v>15</v>
      </c>
      <c r="E16" s="14">
        <v>1.1000000000000001</v>
      </c>
      <c r="F16" s="1">
        <v>0</v>
      </c>
      <c r="G16" s="11">
        <f t="shared" si="0"/>
        <v>0</v>
      </c>
      <c r="H16" s="11">
        <f t="shared" si="2"/>
        <v>22</v>
      </c>
      <c r="I16" s="2">
        <v>22</v>
      </c>
      <c r="J16" s="2">
        <v>30</v>
      </c>
      <c r="K16" s="2">
        <v>25</v>
      </c>
      <c r="L16" s="1">
        <f t="shared" si="3"/>
        <v>5</v>
      </c>
      <c r="M16" s="5">
        <v>29</v>
      </c>
      <c r="N16" s="1">
        <v>20</v>
      </c>
      <c r="O16" s="3">
        <f t="shared" si="1"/>
        <v>71.724137931034477</v>
      </c>
      <c r="P16" s="2" t="s">
        <v>25</v>
      </c>
      <c r="Q16" s="1">
        <f>IF(P16="","",VLOOKUP(P16,data.!$A$7:$B$16,2,FALSE))</f>
        <v>8</v>
      </c>
      <c r="R16" s="1">
        <f>IF(Q16="","",VLOOKUP(Q16,data.!$B$7:$C$16,2,FALSE))</f>
        <v>2</v>
      </c>
      <c r="S16" s="1">
        <v>19</v>
      </c>
      <c r="T16" s="2">
        <v>2.7</v>
      </c>
      <c r="V16" s="1">
        <v>6</v>
      </c>
      <c r="W16" s="1">
        <f>VLOOKUP(data.!$B$40,gulvbelægninglambda,2)</f>
        <v>0.13</v>
      </c>
    </row>
    <row r="17" spans="1:23" ht="19.5" customHeight="1" x14ac:dyDescent="0.25">
      <c r="A17" s="1">
        <v>10</v>
      </c>
      <c r="B17" s="32"/>
      <c r="C17" s="32"/>
      <c r="D17" s="1">
        <v>15</v>
      </c>
      <c r="E17" s="14">
        <v>1.1000000000000001</v>
      </c>
      <c r="F17" s="1">
        <v>0</v>
      </c>
      <c r="G17" s="11">
        <f t="shared" si="0"/>
        <v>0</v>
      </c>
      <c r="H17" s="11">
        <f t="shared" si="2"/>
        <v>22</v>
      </c>
      <c r="I17" s="2">
        <v>22</v>
      </c>
      <c r="J17" s="2">
        <v>30</v>
      </c>
      <c r="K17" s="2">
        <v>25</v>
      </c>
      <c r="L17" s="1">
        <f t="shared" si="3"/>
        <v>5</v>
      </c>
      <c r="M17" s="5">
        <v>30</v>
      </c>
      <c r="N17" s="1">
        <v>20</v>
      </c>
      <c r="O17" s="3">
        <f t="shared" si="1"/>
        <v>70</v>
      </c>
      <c r="P17" s="2" t="s">
        <v>25</v>
      </c>
      <c r="Q17" s="1">
        <f>IF(P17="","",VLOOKUP(P17,data.!$A$7:$B$16,2,FALSE))</f>
        <v>8</v>
      </c>
      <c r="R17" s="1">
        <f>IF(Q17="","",VLOOKUP(Q17,data.!$B$7:$C$16,2,FALSE))</f>
        <v>2</v>
      </c>
      <c r="S17" s="1">
        <v>19</v>
      </c>
      <c r="T17" s="2">
        <v>2.7</v>
      </c>
      <c r="V17" s="1">
        <v>6</v>
      </c>
      <c r="W17" s="1">
        <f>VLOOKUP(data.!$B$41,gulvbelægninglambda,2)</f>
        <v>0.13</v>
      </c>
    </row>
    <row r="18" spans="1:23" ht="21" customHeight="1" x14ac:dyDescent="0.25">
      <c r="A18" s="1">
        <v>11</v>
      </c>
      <c r="B18" s="32"/>
      <c r="C18" s="32"/>
      <c r="D18" s="1">
        <v>15</v>
      </c>
      <c r="E18" s="14">
        <v>1.1000000000000001</v>
      </c>
      <c r="F18" s="1">
        <v>0</v>
      </c>
      <c r="G18" s="11">
        <f t="shared" si="0"/>
        <v>0</v>
      </c>
      <c r="H18" s="11">
        <f t="shared" si="2"/>
        <v>22</v>
      </c>
      <c r="I18" s="2">
        <v>22</v>
      </c>
      <c r="J18" s="2">
        <v>30</v>
      </c>
      <c r="K18" s="2">
        <v>25</v>
      </c>
      <c r="L18" s="1">
        <f t="shared" si="3"/>
        <v>5</v>
      </c>
      <c r="M18" s="5">
        <v>30</v>
      </c>
      <c r="N18" s="1">
        <v>20</v>
      </c>
      <c r="O18" s="3">
        <f t="shared" si="1"/>
        <v>70</v>
      </c>
      <c r="P18" s="2" t="s">
        <v>25</v>
      </c>
      <c r="Q18" s="1">
        <f>IF(P18="","",VLOOKUP(P18,data.!$A$7:$B$16,2,FALSE))</f>
        <v>8</v>
      </c>
      <c r="R18" s="1">
        <f>IF(Q18="","",VLOOKUP(Q18,data.!$B$7:$C$16,2,FALSE))</f>
        <v>2</v>
      </c>
      <c r="S18" s="1">
        <v>19</v>
      </c>
      <c r="T18" s="2">
        <v>2.7</v>
      </c>
      <c r="V18" s="1">
        <v>6</v>
      </c>
      <c r="W18" s="1">
        <f>VLOOKUP(data.!$B$42,gulvbelægninglambda,2)</f>
        <v>0.13</v>
      </c>
    </row>
    <row r="19" spans="1:23" ht="21.75" customHeight="1" x14ac:dyDescent="0.25">
      <c r="A19" s="1">
        <v>12</v>
      </c>
      <c r="B19" s="32"/>
      <c r="C19" s="32"/>
      <c r="D19" s="1">
        <v>15</v>
      </c>
      <c r="E19" s="14">
        <v>1.1000000000000001</v>
      </c>
      <c r="F19" s="1">
        <v>0</v>
      </c>
      <c r="G19" s="11">
        <f t="shared" si="0"/>
        <v>0</v>
      </c>
      <c r="H19" s="11">
        <f t="shared" si="2"/>
        <v>22</v>
      </c>
      <c r="I19" s="2">
        <v>22</v>
      </c>
      <c r="J19" s="2">
        <v>30</v>
      </c>
      <c r="K19" s="2">
        <v>25</v>
      </c>
      <c r="L19" s="1">
        <f t="shared" si="3"/>
        <v>5</v>
      </c>
      <c r="M19" s="5">
        <v>30</v>
      </c>
      <c r="N19" s="1">
        <v>20</v>
      </c>
      <c r="O19" s="3">
        <f t="shared" si="1"/>
        <v>70</v>
      </c>
      <c r="P19" s="2" t="s">
        <v>25</v>
      </c>
      <c r="Q19" s="1">
        <f>IF(P19="","",VLOOKUP(P19,data.!$A$7:$B$16,2,FALSE))</f>
        <v>8</v>
      </c>
      <c r="R19" s="1">
        <f>IF(Q19="","",VLOOKUP(Q19,data.!$B$7:$C$16,2,FALSE))</f>
        <v>2</v>
      </c>
      <c r="S19" s="1">
        <v>19</v>
      </c>
      <c r="T19" s="2">
        <v>2.7</v>
      </c>
      <c r="V19" s="1">
        <v>6</v>
      </c>
      <c r="W19" s="1">
        <f>VLOOKUP(data.!$B$43,gulvbelægninglambda,2)</f>
        <v>0.13</v>
      </c>
    </row>
    <row r="20" spans="1:23" ht="19.5" customHeight="1" x14ac:dyDescent="0.25">
      <c r="A20" s="1">
        <v>13</v>
      </c>
      <c r="B20" s="32"/>
      <c r="C20" s="32"/>
      <c r="D20" s="1">
        <v>15</v>
      </c>
      <c r="E20" s="14">
        <v>1.1000000000000001</v>
      </c>
      <c r="F20" s="1">
        <v>0</v>
      </c>
      <c r="G20" s="11">
        <f t="shared" si="0"/>
        <v>0</v>
      </c>
      <c r="H20" s="11">
        <f t="shared" si="2"/>
        <v>22</v>
      </c>
      <c r="I20" s="2">
        <v>22</v>
      </c>
      <c r="J20" s="2">
        <v>30</v>
      </c>
      <c r="K20" s="2">
        <v>25</v>
      </c>
      <c r="L20" s="1">
        <f t="shared" si="3"/>
        <v>5</v>
      </c>
      <c r="M20" s="5">
        <v>30</v>
      </c>
      <c r="N20" s="1">
        <v>20</v>
      </c>
      <c r="O20" s="3">
        <f t="shared" si="1"/>
        <v>70</v>
      </c>
      <c r="P20" s="2" t="s">
        <v>25</v>
      </c>
      <c r="Q20" s="1">
        <f>IF(P20="","",VLOOKUP(P20,data.!$A$7:$B$16,2,FALSE))</f>
        <v>8</v>
      </c>
      <c r="R20" s="1">
        <f>IF(Q20="","",VLOOKUP(Q20,data.!$B$7:$C$16,2,FALSE))</f>
        <v>2</v>
      </c>
      <c r="S20" s="1">
        <v>19</v>
      </c>
      <c r="T20" s="2">
        <v>2.7</v>
      </c>
      <c r="V20" s="1">
        <v>6</v>
      </c>
      <c r="W20" s="1">
        <f>VLOOKUP(data.!$B$44,gulvbelægninglambda,2)</f>
        <v>0.13</v>
      </c>
    </row>
    <row r="21" spans="1:23" ht="19.5" customHeight="1" x14ac:dyDescent="0.25">
      <c r="A21" s="1">
        <v>14</v>
      </c>
      <c r="B21" s="32"/>
      <c r="C21" s="32"/>
      <c r="D21" s="1">
        <v>15</v>
      </c>
      <c r="E21" s="14">
        <v>1.1000000000000001</v>
      </c>
      <c r="F21" s="1">
        <v>0</v>
      </c>
      <c r="G21" s="11">
        <f t="shared" si="0"/>
        <v>0</v>
      </c>
      <c r="H21" s="11">
        <f t="shared" si="2"/>
        <v>22</v>
      </c>
      <c r="I21" s="2">
        <v>22</v>
      </c>
      <c r="J21" s="2">
        <v>30</v>
      </c>
      <c r="K21" s="2">
        <v>25</v>
      </c>
      <c r="L21" s="1">
        <f t="shared" si="3"/>
        <v>5</v>
      </c>
      <c r="M21" s="5">
        <v>30</v>
      </c>
      <c r="N21" s="1">
        <v>20</v>
      </c>
      <c r="O21" s="3">
        <f t="shared" si="1"/>
        <v>70</v>
      </c>
      <c r="P21" s="2" t="s">
        <v>25</v>
      </c>
      <c r="Q21" s="1">
        <f>IF(P21="","",VLOOKUP(P21,data.!$A$7:$B$16,2,FALSE))</f>
        <v>8</v>
      </c>
      <c r="R21" s="1">
        <f>IF(Q21="","",VLOOKUP(Q21,data.!$B$7:$C$16,2,FALSE))</f>
        <v>2</v>
      </c>
      <c r="S21" s="1">
        <v>19</v>
      </c>
      <c r="T21" s="2">
        <v>2.7</v>
      </c>
      <c r="V21" s="1">
        <v>6</v>
      </c>
      <c r="W21" s="1">
        <f>VLOOKUP(data.!$B$45,gulvbelægninglambda,2)</f>
        <v>0.13</v>
      </c>
    </row>
    <row r="22" spans="1:23" ht="19.5" customHeight="1" x14ac:dyDescent="0.25">
      <c r="A22" s="1">
        <v>15</v>
      </c>
      <c r="B22" s="32"/>
      <c r="C22" s="32"/>
      <c r="D22" s="1">
        <v>15</v>
      </c>
      <c r="E22" s="14">
        <v>1.1000000000000001</v>
      </c>
      <c r="F22" s="1">
        <v>0</v>
      </c>
      <c r="G22" s="11">
        <f t="shared" si="0"/>
        <v>0</v>
      </c>
      <c r="H22" s="11">
        <f t="shared" si="2"/>
        <v>22</v>
      </c>
      <c r="I22" s="2">
        <v>22</v>
      </c>
      <c r="J22" s="2">
        <v>30</v>
      </c>
      <c r="K22" s="2">
        <v>25</v>
      </c>
      <c r="L22" s="1">
        <f t="shared" si="3"/>
        <v>5</v>
      </c>
      <c r="M22" s="5">
        <v>30</v>
      </c>
      <c r="N22" s="1">
        <v>20</v>
      </c>
      <c r="O22" s="3">
        <f t="shared" si="1"/>
        <v>70</v>
      </c>
      <c r="P22" s="2" t="s">
        <v>25</v>
      </c>
      <c r="Q22" s="1">
        <f>IF(P22="","",VLOOKUP(P22,data.!$A$7:$B$16,2,FALSE))</f>
        <v>8</v>
      </c>
      <c r="R22" s="1">
        <f>IF(Q22="","",VLOOKUP(Q22,data.!$B$7:$C$16,2,FALSE))</f>
        <v>2</v>
      </c>
      <c r="S22" s="1">
        <v>19</v>
      </c>
      <c r="T22" s="2">
        <v>2.7</v>
      </c>
      <c r="V22" s="1">
        <v>6</v>
      </c>
      <c r="W22" s="1">
        <f>VLOOKUP(data.!$B$46,gulvbelægninglambda,2)</f>
        <v>0.13</v>
      </c>
    </row>
    <row r="23" spans="1:23" ht="18.75" customHeight="1" x14ac:dyDescent="0.25">
      <c r="A23" s="1">
        <v>16</v>
      </c>
      <c r="B23" s="32"/>
      <c r="C23" s="32"/>
      <c r="D23" s="1">
        <v>15</v>
      </c>
      <c r="E23" s="14">
        <v>1.1000000000000001</v>
      </c>
      <c r="F23" s="1">
        <v>0</v>
      </c>
      <c r="G23" s="11">
        <f t="shared" si="0"/>
        <v>0</v>
      </c>
      <c r="H23" s="11">
        <f t="shared" si="2"/>
        <v>22</v>
      </c>
      <c r="I23" s="2">
        <v>22</v>
      </c>
      <c r="J23" s="2">
        <v>30</v>
      </c>
      <c r="K23" s="2">
        <v>25</v>
      </c>
      <c r="L23" s="1">
        <f t="shared" si="3"/>
        <v>5</v>
      </c>
      <c r="M23" s="5">
        <v>30</v>
      </c>
      <c r="N23" s="1">
        <v>20</v>
      </c>
      <c r="O23" s="3">
        <f t="shared" si="1"/>
        <v>70</v>
      </c>
      <c r="P23" s="2" t="s">
        <v>25</v>
      </c>
      <c r="Q23" s="1">
        <f>IF(P23="","",VLOOKUP(P23,data.!$A$7:$B$16,2,FALSE))</f>
        <v>8</v>
      </c>
      <c r="R23" s="1">
        <f>IF(Q23="","",VLOOKUP(Q23,data.!$B$7:$C$16,2,FALSE))</f>
        <v>2</v>
      </c>
      <c r="S23" s="1">
        <v>19</v>
      </c>
      <c r="T23" s="2">
        <v>2.7</v>
      </c>
      <c r="V23" s="1">
        <v>6</v>
      </c>
      <c r="W23" s="1">
        <f>VLOOKUP(data.!$B$47,gulvbelægninglambda,2)</f>
        <v>3.5</v>
      </c>
    </row>
  </sheetData>
  <mergeCells count="43">
    <mergeCell ref="A5:D5"/>
    <mergeCell ref="E6:E7"/>
    <mergeCell ref="S6:S7"/>
    <mergeCell ref="J6:J7"/>
    <mergeCell ref="I6:I7"/>
    <mergeCell ref="A1:B1"/>
    <mergeCell ref="A2:B2"/>
    <mergeCell ref="A3:B3"/>
    <mergeCell ref="A4:B4"/>
    <mergeCell ref="C1:D1"/>
    <mergeCell ref="C2:D2"/>
    <mergeCell ref="C3:D3"/>
    <mergeCell ref="C4:D4"/>
    <mergeCell ref="B16:C16"/>
    <mergeCell ref="B17:C17"/>
    <mergeCell ref="B18:C18"/>
    <mergeCell ref="B8:C8"/>
    <mergeCell ref="B9:C9"/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C23"/>
    <mergeCell ref="W6:W7"/>
    <mergeCell ref="Q6:Q7"/>
    <mergeCell ref="A6:A7"/>
    <mergeCell ref="B6:C7"/>
    <mergeCell ref="R6:R7"/>
    <mergeCell ref="P6:P7"/>
    <mergeCell ref="O6:O7"/>
    <mergeCell ref="N6:N7"/>
    <mergeCell ref="M6:M7"/>
    <mergeCell ref="L6:L7"/>
    <mergeCell ref="K6:K7"/>
    <mergeCell ref="T6:T7"/>
    <mergeCell ref="U6:U7"/>
    <mergeCell ref="V6:V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print="0" autoPict="0" macro="[0]!Skala13_Ændring">
                <anchor moveWithCells="1">
                  <from>
                    <xdr:col>12</xdr:col>
                    <xdr:colOff>38100</xdr:colOff>
                    <xdr:row>7</xdr:row>
                    <xdr:rowOff>9525</xdr:rowOff>
                  </from>
                  <to>
                    <xdr:col>12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12</xdr:col>
                    <xdr:colOff>400050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9</xdr:row>
                    <xdr:rowOff>9525</xdr:rowOff>
                  </from>
                  <to>
                    <xdr:col>12</xdr:col>
                    <xdr:colOff>400050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10</xdr:row>
                    <xdr:rowOff>9525</xdr:rowOff>
                  </from>
                  <to>
                    <xdr:col>12</xdr:col>
                    <xdr:colOff>400050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12</xdr:col>
                    <xdr:colOff>400050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12</xdr:col>
                    <xdr:colOff>400050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Spinner 19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13</xdr:row>
                    <xdr:rowOff>9525</xdr:rowOff>
                  </from>
                  <to>
                    <xdr:col>12</xdr:col>
                    <xdr:colOff>400050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Spinner 20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12</xdr:col>
                    <xdr:colOff>400050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Spinner 21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12</xdr:col>
                    <xdr:colOff>400050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Spinner 22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16</xdr:row>
                    <xdr:rowOff>9525</xdr:rowOff>
                  </from>
                  <to>
                    <xdr:col>12</xdr:col>
                    <xdr:colOff>400050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Spinner 23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12</xdr:col>
                    <xdr:colOff>400050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Spinner 24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12</xdr:col>
                    <xdr:colOff>400050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Spinner 25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19</xdr:row>
                    <xdr:rowOff>9525</xdr:rowOff>
                  </from>
                  <to>
                    <xdr:col>12</xdr:col>
                    <xdr:colOff>400050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Spinner 26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12</xdr:col>
                    <xdr:colOff>400050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Spinner 27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12</xdr:col>
                    <xdr:colOff>400050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Spinner 28">
              <controlPr defaultSize="0" autoPict="0" macro="[0]!Skala13_Ændring">
                <anchor moveWithCells="1" sizeWithCells="1">
                  <from>
                    <xdr:col>12</xdr:col>
                    <xdr:colOff>9525</xdr:colOff>
                    <xdr:row>22</xdr:row>
                    <xdr:rowOff>9525</xdr:rowOff>
                  </from>
                  <to>
                    <xdr:col>12</xdr:col>
                    <xdr:colOff>400050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Spinner 114">
              <controlPr defaultSize="0" autoPict="0">
                <anchor moveWithCells="1" sizeWithCells="1">
                  <from>
                    <xdr:col>18</xdr:col>
                    <xdr:colOff>28575</xdr:colOff>
                    <xdr:row>7</xdr:row>
                    <xdr:rowOff>28575</xdr:rowOff>
                  </from>
                  <to>
                    <xdr:col>18</xdr:col>
                    <xdr:colOff>381000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Spinner 115">
              <controlPr defaultSize="0" autoPict="0">
                <anchor moveWithCells="1" sizeWithCells="1">
                  <from>
                    <xdr:col>18</xdr:col>
                    <xdr:colOff>28575</xdr:colOff>
                    <xdr:row>8</xdr:row>
                    <xdr:rowOff>28575</xdr:rowOff>
                  </from>
                  <to>
                    <xdr:col>18</xdr:col>
                    <xdr:colOff>381000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2" name="Spinner 116">
              <controlPr defaultSize="0" autoPict="0">
                <anchor moveWithCells="1" sizeWithCells="1">
                  <from>
                    <xdr:col>18</xdr:col>
                    <xdr:colOff>28575</xdr:colOff>
                    <xdr:row>9</xdr:row>
                    <xdr:rowOff>28575</xdr:rowOff>
                  </from>
                  <to>
                    <xdr:col>18</xdr:col>
                    <xdr:colOff>381000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3" name="Spinner 117">
              <controlPr defaultSize="0" autoPict="0">
                <anchor moveWithCells="1" sizeWithCells="1">
                  <from>
                    <xdr:col>18</xdr:col>
                    <xdr:colOff>28575</xdr:colOff>
                    <xdr:row>10</xdr:row>
                    <xdr:rowOff>28575</xdr:rowOff>
                  </from>
                  <to>
                    <xdr:col>18</xdr:col>
                    <xdr:colOff>381000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4" name="Spinner 118">
              <controlPr defaultSize="0" autoPict="0">
                <anchor moveWithCells="1" sizeWithCells="1">
                  <from>
                    <xdr:col>18</xdr:col>
                    <xdr:colOff>28575</xdr:colOff>
                    <xdr:row>11</xdr:row>
                    <xdr:rowOff>28575</xdr:rowOff>
                  </from>
                  <to>
                    <xdr:col>18</xdr:col>
                    <xdr:colOff>381000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5" name="Spinner 119">
              <controlPr defaultSize="0" autoPict="0">
                <anchor moveWithCells="1" sizeWithCells="1">
                  <from>
                    <xdr:col>18</xdr:col>
                    <xdr:colOff>28575</xdr:colOff>
                    <xdr:row>12</xdr:row>
                    <xdr:rowOff>28575</xdr:rowOff>
                  </from>
                  <to>
                    <xdr:col>18</xdr:col>
                    <xdr:colOff>381000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6" name="Spinner 120">
              <controlPr defaultSize="0" autoPict="0">
                <anchor moveWithCells="1" sizeWithCells="1">
                  <from>
                    <xdr:col>18</xdr:col>
                    <xdr:colOff>28575</xdr:colOff>
                    <xdr:row>13</xdr:row>
                    <xdr:rowOff>28575</xdr:rowOff>
                  </from>
                  <to>
                    <xdr:col>18</xdr:col>
                    <xdr:colOff>381000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7" name="Spinner 121">
              <controlPr defaultSize="0" autoPict="0">
                <anchor moveWithCells="1" sizeWithCells="1">
                  <from>
                    <xdr:col>18</xdr:col>
                    <xdr:colOff>28575</xdr:colOff>
                    <xdr:row>14</xdr:row>
                    <xdr:rowOff>28575</xdr:rowOff>
                  </from>
                  <to>
                    <xdr:col>18</xdr:col>
                    <xdr:colOff>381000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Spinner 122">
              <controlPr defaultSize="0" autoPict="0">
                <anchor moveWithCells="1" sizeWithCells="1">
                  <from>
                    <xdr:col>18</xdr:col>
                    <xdr:colOff>28575</xdr:colOff>
                    <xdr:row>15</xdr:row>
                    <xdr:rowOff>28575</xdr:rowOff>
                  </from>
                  <to>
                    <xdr:col>18</xdr:col>
                    <xdr:colOff>381000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9" name="Spinner 123">
              <controlPr defaultSize="0" autoPict="0">
                <anchor moveWithCells="1" sizeWithCells="1">
                  <from>
                    <xdr:col>18</xdr:col>
                    <xdr:colOff>28575</xdr:colOff>
                    <xdr:row>16</xdr:row>
                    <xdr:rowOff>28575</xdr:rowOff>
                  </from>
                  <to>
                    <xdr:col>18</xdr:col>
                    <xdr:colOff>381000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0" name="Spinner 124">
              <controlPr defaultSize="0" autoPict="0">
                <anchor moveWithCells="1" sizeWithCells="1">
                  <from>
                    <xdr:col>18</xdr:col>
                    <xdr:colOff>28575</xdr:colOff>
                    <xdr:row>17</xdr:row>
                    <xdr:rowOff>28575</xdr:rowOff>
                  </from>
                  <to>
                    <xdr:col>18</xdr:col>
                    <xdr:colOff>381000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1" name="Spinner 125">
              <controlPr defaultSize="0" autoPict="0">
                <anchor moveWithCells="1" sizeWithCells="1">
                  <from>
                    <xdr:col>18</xdr:col>
                    <xdr:colOff>28575</xdr:colOff>
                    <xdr:row>18</xdr:row>
                    <xdr:rowOff>28575</xdr:rowOff>
                  </from>
                  <to>
                    <xdr:col>18</xdr:col>
                    <xdr:colOff>381000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2" name="Spinner 126">
              <controlPr defaultSize="0" autoPict="0">
                <anchor moveWithCells="1" sizeWithCells="1">
                  <from>
                    <xdr:col>18</xdr:col>
                    <xdr:colOff>28575</xdr:colOff>
                    <xdr:row>19</xdr:row>
                    <xdr:rowOff>28575</xdr:rowOff>
                  </from>
                  <to>
                    <xdr:col>18</xdr:col>
                    <xdr:colOff>381000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" name="Spinner 127">
              <controlPr defaultSize="0" autoPict="0">
                <anchor moveWithCells="1" sizeWithCells="1">
                  <from>
                    <xdr:col>18</xdr:col>
                    <xdr:colOff>28575</xdr:colOff>
                    <xdr:row>20</xdr:row>
                    <xdr:rowOff>28575</xdr:rowOff>
                  </from>
                  <to>
                    <xdr:col>18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4" name="Spinner 128">
              <controlPr defaultSize="0" autoPict="0">
                <anchor moveWithCells="1" sizeWithCells="1">
                  <from>
                    <xdr:col>18</xdr:col>
                    <xdr:colOff>28575</xdr:colOff>
                    <xdr:row>21</xdr:row>
                    <xdr:rowOff>28575</xdr:rowOff>
                  </from>
                  <to>
                    <xdr:col>18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5" name="Spinner 129">
              <controlPr defaultSize="0" autoPict="0">
                <anchor moveWithCells="1" sizeWithCells="1">
                  <from>
                    <xdr:col>18</xdr:col>
                    <xdr:colOff>28575</xdr:colOff>
                    <xdr:row>22</xdr:row>
                    <xdr:rowOff>28575</xdr:rowOff>
                  </from>
                  <to>
                    <xdr:col>18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6" name="Spinner 130">
              <controlPr defaultSize="0" autoPict="0">
                <anchor moveWithCells="1" sizeWithCells="1">
                  <from>
                    <xdr:col>18</xdr:col>
                    <xdr:colOff>28575</xdr:colOff>
                    <xdr:row>8</xdr:row>
                    <xdr:rowOff>28575</xdr:rowOff>
                  </from>
                  <to>
                    <xdr:col>18</xdr:col>
                    <xdr:colOff>381000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7" name="Spinner 131">
              <controlPr defaultSize="0" autoPict="0">
                <anchor moveWithCells="1" sizeWithCells="1">
                  <from>
                    <xdr:col>18</xdr:col>
                    <xdr:colOff>28575</xdr:colOff>
                    <xdr:row>9</xdr:row>
                    <xdr:rowOff>28575</xdr:rowOff>
                  </from>
                  <to>
                    <xdr:col>18</xdr:col>
                    <xdr:colOff>381000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8" name="Spinner 132">
              <controlPr defaultSize="0" autoPict="0">
                <anchor moveWithCells="1" sizeWithCells="1">
                  <from>
                    <xdr:col>18</xdr:col>
                    <xdr:colOff>28575</xdr:colOff>
                    <xdr:row>10</xdr:row>
                    <xdr:rowOff>28575</xdr:rowOff>
                  </from>
                  <to>
                    <xdr:col>18</xdr:col>
                    <xdr:colOff>381000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9" name="Spinner 133">
              <controlPr defaultSize="0" autoPict="0">
                <anchor moveWithCells="1" sizeWithCells="1">
                  <from>
                    <xdr:col>18</xdr:col>
                    <xdr:colOff>28575</xdr:colOff>
                    <xdr:row>11</xdr:row>
                    <xdr:rowOff>28575</xdr:rowOff>
                  </from>
                  <to>
                    <xdr:col>18</xdr:col>
                    <xdr:colOff>381000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0" name="Spinner 134">
              <controlPr defaultSize="0" autoPict="0">
                <anchor moveWithCells="1" sizeWithCells="1">
                  <from>
                    <xdr:col>18</xdr:col>
                    <xdr:colOff>28575</xdr:colOff>
                    <xdr:row>12</xdr:row>
                    <xdr:rowOff>28575</xdr:rowOff>
                  </from>
                  <to>
                    <xdr:col>18</xdr:col>
                    <xdr:colOff>381000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1" name="Spinner 135">
              <controlPr defaultSize="0" autoPict="0">
                <anchor moveWithCells="1" sizeWithCells="1">
                  <from>
                    <xdr:col>18</xdr:col>
                    <xdr:colOff>28575</xdr:colOff>
                    <xdr:row>13</xdr:row>
                    <xdr:rowOff>28575</xdr:rowOff>
                  </from>
                  <to>
                    <xdr:col>18</xdr:col>
                    <xdr:colOff>381000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2" name="Spinner 136">
              <controlPr defaultSize="0" autoPict="0">
                <anchor moveWithCells="1" sizeWithCells="1">
                  <from>
                    <xdr:col>18</xdr:col>
                    <xdr:colOff>28575</xdr:colOff>
                    <xdr:row>14</xdr:row>
                    <xdr:rowOff>28575</xdr:rowOff>
                  </from>
                  <to>
                    <xdr:col>18</xdr:col>
                    <xdr:colOff>381000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Spinner 137">
              <controlPr defaultSize="0" autoPict="0">
                <anchor moveWithCells="1" sizeWithCells="1">
                  <from>
                    <xdr:col>18</xdr:col>
                    <xdr:colOff>28575</xdr:colOff>
                    <xdr:row>15</xdr:row>
                    <xdr:rowOff>28575</xdr:rowOff>
                  </from>
                  <to>
                    <xdr:col>18</xdr:col>
                    <xdr:colOff>381000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Spinner 138">
              <controlPr defaultSize="0" autoPict="0">
                <anchor moveWithCells="1" sizeWithCells="1">
                  <from>
                    <xdr:col>18</xdr:col>
                    <xdr:colOff>28575</xdr:colOff>
                    <xdr:row>16</xdr:row>
                    <xdr:rowOff>28575</xdr:rowOff>
                  </from>
                  <to>
                    <xdr:col>18</xdr:col>
                    <xdr:colOff>381000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5" name="Spinner 139">
              <controlPr defaultSize="0" autoPict="0">
                <anchor moveWithCells="1" sizeWithCells="1">
                  <from>
                    <xdr:col>18</xdr:col>
                    <xdr:colOff>28575</xdr:colOff>
                    <xdr:row>17</xdr:row>
                    <xdr:rowOff>28575</xdr:rowOff>
                  </from>
                  <to>
                    <xdr:col>18</xdr:col>
                    <xdr:colOff>381000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6" name="Spinner 140">
              <controlPr defaultSize="0" autoPict="0">
                <anchor moveWithCells="1" sizeWithCells="1">
                  <from>
                    <xdr:col>18</xdr:col>
                    <xdr:colOff>28575</xdr:colOff>
                    <xdr:row>18</xdr:row>
                    <xdr:rowOff>28575</xdr:rowOff>
                  </from>
                  <to>
                    <xdr:col>18</xdr:col>
                    <xdr:colOff>381000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7" name="Spinner 141">
              <controlPr defaultSize="0" autoPict="0">
                <anchor moveWithCells="1" sizeWithCells="1">
                  <from>
                    <xdr:col>18</xdr:col>
                    <xdr:colOff>28575</xdr:colOff>
                    <xdr:row>19</xdr:row>
                    <xdr:rowOff>28575</xdr:rowOff>
                  </from>
                  <to>
                    <xdr:col>18</xdr:col>
                    <xdr:colOff>381000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8" name="Spinner 142">
              <controlPr defaultSize="0" autoPict="0">
                <anchor moveWithCells="1" sizeWithCells="1">
                  <from>
                    <xdr:col>18</xdr:col>
                    <xdr:colOff>28575</xdr:colOff>
                    <xdr:row>20</xdr:row>
                    <xdr:rowOff>28575</xdr:rowOff>
                  </from>
                  <to>
                    <xdr:col>18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9" name="Spinner 143">
              <controlPr defaultSize="0" autoPict="0">
                <anchor moveWithCells="1" sizeWithCells="1">
                  <from>
                    <xdr:col>18</xdr:col>
                    <xdr:colOff>28575</xdr:colOff>
                    <xdr:row>21</xdr:row>
                    <xdr:rowOff>28575</xdr:rowOff>
                  </from>
                  <to>
                    <xdr:col>18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0" name="Spinner 144">
              <controlPr defaultSize="0" autoPict="0">
                <anchor moveWithCells="1" sizeWithCells="1">
                  <from>
                    <xdr:col>18</xdr:col>
                    <xdr:colOff>28575</xdr:colOff>
                    <xdr:row>22</xdr:row>
                    <xdr:rowOff>28575</xdr:rowOff>
                  </from>
                  <to>
                    <xdr:col>18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1" name="Drop Down 148">
              <controlPr defaultSize="0" autoLine="0" autoPict="0">
                <anchor moveWithCells="1">
                  <from>
                    <xdr:col>20</xdr:col>
                    <xdr:colOff>47625</xdr:colOff>
                    <xdr:row>7</xdr:row>
                    <xdr:rowOff>19050</xdr:rowOff>
                  </from>
                  <to>
                    <xdr:col>21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2" name="Drop Down 149">
              <controlPr defaultSize="0" autoLine="0" autoPict="0">
                <anchor moveWithCells="1">
                  <from>
                    <xdr:col>20</xdr:col>
                    <xdr:colOff>47625</xdr:colOff>
                    <xdr:row>8</xdr:row>
                    <xdr:rowOff>19050</xdr:rowOff>
                  </from>
                  <to>
                    <xdr:col>20</xdr:col>
                    <xdr:colOff>1390650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3" name="Drop Down 150">
              <controlPr defaultSize="0" autoLine="0" autoPict="0">
                <anchor moveWithCells="1">
                  <from>
                    <xdr:col>20</xdr:col>
                    <xdr:colOff>47625</xdr:colOff>
                    <xdr:row>9</xdr:row>
                    <xdr:rowOff>19050</xdr:rowOff>
                  </from>
                  <to>
                    <xdr:col>20</xdr:col>
                    <xdr:colOff>1381125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4" name="Drop Down 152">
              <controlPr defaultSize="0" autoLine="0" autoPict="0">
                <anchor moveWithCells="1">
                  <from>
                    <xdr:col>20</xdr:col>
                    <xdr:colOff>47625</xdr:colOff>
                    <xdr:row>10</xdr:row>
                    <xdr:rowOff>19050</xdr:rowOff>
                  </from>
                  <to>
                    <xdr:col>20</xdr:col>
                    <xdr:colOff>1390650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5" name="Drop Down 153">
              <controlPr defaultSize="0" autoLine="0" autoPict="0">
                <anchor moveWithCells="1">
                  <from>
                    <xdr:col>20</xdr:col>
                    <xdr:colOff>47625</xdr:colOff>
                    <xdr:row>11</xdr:row>
                    <xdr:rowOff>19050</xdr:rowOff>
                  </from>
                  <to>
                    <xdr:col>20</xdr:col>
                    <xdr:colOff>1390650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6" name="Drop Down 155">
              <controlPr defaultSize="0" autoLine="0" autoPict="0">
                <anchor moveWithCells="1">
                  <from>
                    <xdr:col>20</xdr:col>
                    <xdr:colOff>47625</xdr:colOff>
                    <xdr:row>12</xdr:row>
                    <xdr:rowOff>19050</xdr:rowOff>
                  </from>
                  <to>
                    <xdr:col>20</xdr:col>
                    <xdr:colOff>1390650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7" name="Drop Down 157">
              <controlPr defaultSize="0" autoLine="0" autoPict="0">
                <anchor moveWithCells="1">
                  <from>
                    <xdr:col>20</xdr:col>
                    <xdr:colOff>47625</xdr:colOff>
                    <xdr:row>13</xdr:row>
                    <xdr:rowOff>19050</xdr:rowOff>
                  </from>
                  <to>
                    <xdr:col>20</xdr:col>
                    <xdr:colOff>1390650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8" name="Drop Down 158">
              <controlPr defaultSize="0" autoLine="0" autoPict="0">
                <anchor moveWithCells="1">
                  <from>
                    <xdr:col>20</xdr:col>
                    <xdr:colOff>47625</xdr:colOff>
                    <xdr:row>14</xdr:row>
                    <xdr:rowOff>19050</xdr:rowOff>
                  </from>
                  <to>
                    <xdr:col>20</xdr:col>
                    <xdr:colOff>1390650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9" name="Drop Down 159">
              <controlPr defaultSize="0" autoLine="0" autoPict="0">
                <anchor moveWithCells="1">
                  <from>
                    <xdr:col>20</xdr:col>
                    <xdr:colOff>47625</xdr:colOff>
                    <xdr:row>15</xdr:row>
                    <xdr:rowOff>19050</xdr:rowOff>
                  </from>
                  <to>
                    <xdr:col>20</xdr:col>
                    <xdr:colOff>1390650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0" name="Drop Down 160">
              <controlPr defaultSize="0" autoLine="0" autoPict="0">
                <anchor moveWithCells="1">
                  <from>
                    <xdr:col>20</xdr:col>
                    <xdr:colOff>47625</xdr:colOff>
                    <xdr:row>16</xdr:row>
                    <xdr:rowOff>19050</xdr:rowOff>
                  </from>
                  <to>
                    <xdr:col>20</xdr:col>
                    <xdr:colOff>1390650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1" name="Drop Down 161">
              <controlPr defaultSize="0" autoLine="0" autoPict="0">
                <anchor moveWithCells="1">
                  <from>
                    <xdr:col>20</xdr:col>
                    <xdr:colOff>47625</xdr:colOff>
                    <xdr:row>17</xdr:row>
                    <xdr:rowOff>19050</xdr:rowOff>
                  </from>
                  <to>
                    <xdr:col>20</xdr:col>
                    <xdr:colOff>1390650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2" name="Drop Down 162">
              <controlPr defaultSize="0" autoLine="0" autoPict="0">
                <anchor moveWithCells="1">
                  <from>
                    <xdr:col>20</xdr:col>
                    <xdr:colOff>47625</xdr:colOff>
                    <xdr:row>18</xdr:row>
                    <xdr:rowOff>19050</xdr:rowOff>
                  </from>
                  <to>
                    <xdr:col>20</xdr:col>
                    <xdr:colOff>1390650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3" name="Drop Down 163">
              <controlPr defaultSize="0" autoLine="0" autoPict="0">
                <anchor moveWithCells="1">
                  <from>
                    <xdr:col>20</xdr:col>
                    <xdr:colOff>47625</xdr:colOff>
                    <xdr:row>19</xdr:row>
                    <xdr:rowOff>19050</xdr:rowOff>
                  </from>
                  <to>
                    <xdr:col>20</xdr:col>
                    <xdr:colOff>1390650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4" name="Drop Down 164">
              <controlPr defaultSize="0" autoLine="0" autoPict="0">
                <anchor moveWithCells="1">
                  <from>
                    <xdr:col>20</xdr:col>
                    <xdr:colOff>47625</xdr:colOff>
                    <xdr:row>20</xdr:row>
                    <xdr:rowOff>19050</xdr:rowOff>
                  </from>
                  <to>
                    <xdr:col>20</xdr:col>
                    <xdr:colOff>1390650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5" name="Drop Down 165">
              <controlPr defaultSize="0" autoLine="0" autoPict="0">
                <anchor moveWithCells="1">
                  <from>
                    <xdr:col>20</xdr:col>
                    <xdr:colOff>47625</xdr:colOff>
                    <xdr:row>21</xdr:row>
                    <xdr:rowOff>19050</xdr:rowOff>
                  </from>
                  <to>
                    <xdr:col>20</xdr:col>
                    <xdr:colOff>1390650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6" name="Drop Down 166">
              <controlPr defaultSize="0" autoLine="0" autoPict="0">
                <anchor moveWithCells="1">
                  <from>
                    <xdr:col>20</xdr:col>
                    <xdr:colOff>47625</xdr:colOff>
                    <xdr:row>22</xdr:row>
                    <xdr:rowOff>19050</xdr:rowOff>
                  </from>
                  <to>
                    <xdr:col>20</xdr:col>
                    <xdr:colOff>1390650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7" name="Spinner 167">
              <controlPr defaultSize="0" autoPict="0">
                <anchor moveWithCells="1" sizeWithCells="1">
                  <from>
                    <xdr:col>21</xdr:col>
                    <xdr:colOff>38100</xdr:colOff>
                    <xdr:row>7</xdr:row>
                    <xdr:rowOff>19050</xdr:rowOff>
                  </from>
                  <to>
                    <xdr:col>21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8" name="Spinner 168">
              <controlPr defaultSize="0" autoPict="0">
                <anchor moveWithCells="1" sizeWithCells="1">
                  <from>
                    <xdr:col>21</xdr:col>
                    <xdr:colOff>38100</xdr:colOff>
                    <xdr:row>8</xdr:row>
                    <xdr:rowOff>19050</xdr:rowOff>
                  </from>
                  <to>
                    <xdr:col>21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9" name="Spinner 169">
              <controlPr defaultSize="0" autoPict="0">
                <anchor moveWithCells="1" sizeWithCells="1">
                  <from>
                    <xdr:col>21</xdr:col>
                    <xdr:colOff>38100</xdr:colOff>
                    <xdr:row>9</xdr:row>
                    <xdr:rowOff>19050</xdr:rowOff>
                  </from>
                  <to>
                    <xdr:col>21</xdr:col>
                    <xdr:colOff>314325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0" name="Spinner 170">
              <controlPr defaultSize="0" autoPict="0">
                <anchor moveWithCells="1" sizeWithCells="1">
                  <from>
                    <xdr:col>21</xdr:col>
                    <xdr:colOff>38100</xdr:colOff>
                    <xdr:row>10</xdr:row>
                    <xdr:rowOff>19050</xdr:rowOff>
                  </from>
                  <to>
                    <xdr:col>21</xdr:col>
                    <xdr:colOff>314325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1" name="Spinner 171">
              <controlPr defaultSize="0" autoPict="0">
                <anchor moveWithCells="1" sizeWithCells="1">
                  <from>
                    <xdr:col>21</xdr:col>
                    <xdr:colOff>38100</xdr:colOff>
                    <xdr:row>11</xdr:row>
                    <xdr:rowOff>19050</xdr:rowOff>
                  </from>
                  <to>
                    <xdr:col>21</xdr:col>
                    <xdr:colOff>314325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2" name="Spinner 172">
              <controlPr defaultSize="0" autoPict="0">
                <anchor moveWithCells="1" sizeWithCells="1">
                  <from>
                    <xdr:col>21</xdr:col>
                    <xdr:colOff>38100</xdr:colOff>
                    <xdr:row>12</xdr:row>
                    <xdr:rowOff>19050</xdr:rowOff>
                  </from>
                  <to>
                    <xdr:col>21</xdr:col>
                    <xdr:colOff>314325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3" name="Spinner 173">
              <controlPr defaultSize="0" autoPict="0">
                <anchor moveWithCells="1" sizeWithCells="1">
                  <from>
                    <xdr:col>21</xdr:col>
                    <xdr:colOff>38100</xdr:colOff>
                    <xdr:row>13</xdr:row>
                    <xdr:rowOff>19050</xdr:rowOff>
                  </from>
                  <to>
                    <xdr:col>21</xdr:col>
                    <xdr:colOff>314325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4" name="Spinner 174">
              <controlPr defaultSize="0" autoPict="0">
                <anchor moveWithCells="1" sizeWithCells="1">
                  <from>
                    <xdr:col>21</xdr:col>
                    <xdr:colOff>38100</xdr:colOff>
                    <xdr:row>14</xdr:row>
                    <xdr:rowOff>19050</xdr:rowOff>
                  </from>
                  <to>
                    <xdr:col>21</xdr:col>
                    <xdr:colOff>314325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5" name="Spinner 175">
              <controlPr defaultSize="0" autoPict="0">
                <anchor moveWithCells="1" sizeWithCells="1">
                  <from>
                    <xdr:col>21</xdr:col>
                    <xdr:colOff>38100</xdr:colOff>
                    <xdr:row>15</xdr:row>
                    <xdr:rowOff>19050</xdr:rowOff>
                  </from>
                  <to>
                    <xdr:col>21</xdr:col>
                    <xdr:colOff>314325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6" name="Spinner 176">
              <controlPr defaultSize="0" autoPict="0">
                <anchor moveWithCells="1" sizeWithCells="1">
                  <from>
                    <xdr:col>21</xdr:col>
                    <xdr:colOff>38100</xdr:colOff>
                    <xdr:row>16</xdr:row>
                    <xdr:rowOff>19050</xdr:rowOff>
                  </from>
                  <to>
                    <xdr:col>21</xdr:col>
                    <xdr:colOff>314325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7" name="Spinner 177">
              <controlPr defaultSize="0" autoPict="0">
                <anchor moveWithCells="1" sizeWithCells="1">
                  <from>
                    <xdr:col>21</xdr:col>
                    <xdr:colOff>38100</xdr:colOff>
                    <xdr:row>17</xdr:row>
                    <xdr:rowOff>19050</xdr:rowOff>
                  </from>
                  <to>
                    <xdr:col>21</xdr:col>
                    <xdr:colOff>314325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8" name="Spinner 178">
              <controlPr defaultSize="0" autoPict="0">
                <anchor moveWithCells="1" sizeWithCells="1">
                  <from>
                    <xdr:col>21</xdr:col>
                    <xdr:colOff>38100</xdr:colOff>
                    <xdr:row>18</xdr:row>
                    <xdr:rowOff>19050</xdr:rowOff>
                  </from>
                  <to>
                    <xdr:col>21</xdr:col>
                    <xdr:colOff>314325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9" name="Spinner 179">
              <controlPr defaultSize="0" autoPict="0">
                <anchor moveWithCells="1" sizeWithCells="1">
                  <from>
                    <xdr:col>21</xdr:col>
                    <xdr:colOff>38100</xdr:colOff>
                    <xdr:row>19</xdr:row>
                    <xdr:rowOff>19050</xdr:rowOff>
                  </from>
                  <to>
                    <xdr:col>21</xdr:col>
                    <xdr:colOff>314325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0" name="Spinner 180">
              <controlPr defaultSize="0" autoPict="0">
                <anchor moveWithCells="1" sizeWithCells="1">
                  <from>
                    <xdr:col>21</xdr:col>
                    <xdr:colOff>38100</xdr:colOff>
                    <xdr:row>20</xdr:row>
                    <xdr:rowOff>19050</xdr:rowOff>
                  </from>
                  <to>
                    <xdr:col>21</xdr:col>
                    <xdr:colOff>314325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1" name="Spinner 181">
              <controlPr defaultSize="0" autoPict="0">
                <anchor moveWithCells="1" sizeWithCells="1">
                  <from>
                    <xdr:col>21</xdr:col>
                    <xdr:colOff>38100</xdr:colOff>
                    <xdr:row>21</xdr:row>
                    <xdr:rowOff>19050</xdr:rowOff>
                  </from>
                  <to>
                    <xdr:col>21</xdr:col>
                    <xdr:colOff>314325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2" name="Spinner 182">
              <controlPr defaultSize="0" autoPict="0">
                <anchor moveWithCells="1" sizeWithCells="1">
                  <from>
                    <xdr:col>21</xdr:col>
                    <xdr:colOff>38100</xdr:colOff>
                    <xdr:row>22</xdr:row>
                    <xdr:rowOff>19050</xdr:rowOff>
                  </from>
                  <to>
                    <xdr:col>21</xdr:col>
                    <xdr:colOff>314325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data.!$H$3:$H$97</xm:f>
          </x14:formula1>
          <xm:sqref>J8:K23</xm:sqref>
        </x14:dataValidation>
        <x14:dataValidation type="list" allowBlank="1" showInputMessage="1" showErrorMessage="1">
          <x14:formula1>
            <xm:f>data.!$H$3:$H$34</xm:f>
          </x14:formula1>
          <xm:sqref>I8:I23</xm:sqref>
        </x14:dataValidation>
        <x14:dataValidation type="list" allowBlank="1" showInputMessage="1" showErrorMessage="1">
          <x14:formula1>
            <xm:f>data.!$M$14:$M$29</xm:f>
          </x14:formula1>
          <xm:sqref>E8:E23</xm:sqref>
        </x14:dataValidation>
        <x14:dataValidation type="list" allowBlank="1" showInputMessage="1" showErrorMessage="1">
          <x14:formula1>
            <xm:f>data.!$A$7:$A$16</xm:f>
          </x14:formula1>
          <xm:sqref>P8:P23</xm:sqref>
        </x14:dataValidation>
        <x14:dataValidation type="list" allowBlank="1" showInputMessage="1" showErrorMessage="1">
          <x14:formula1>
            <xm:f>data.!$G$11:$G$28</xm:f>
          </x14:formula1>
          <xm:sqref>T8:T23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3:R97"/>
  <sheetViews>
    <sheetView topLeftCell="A31" workbookViewId="0">
      <selection activeCell="B47" sqref="B47"/>
    </sheetView>
  </sheetViews>
  <sheetFormatPr defaultRowHeight="15" x14ac:dyDescent="0.25"/>
  <cols>
    <col min="1" max="1" width="38" customWidth="1"/>
  </cols>
  <sheetData>
    <row r="3" spans="1:18" x14ac:dyDescent="0.25">
      <c r="H3">
        <v>10</v>
      </c>
    </row>
    <row r="4" spans="1:18" x14ac:dyDescent="0.25">
      <c r="H4">
        <v>11</v>
      </c>
    </row>
    <row r="5" spans="1:18" x14ac:dyDescent="0.25">
      <c r="H5">
        <v>12</v>
      </c>
    </row>
    <row r="6" spans="1:18" x14ac:dyDescent="0.25">
      <c r="A6" t="s">
        <v>39</v>
      </c>
      <c r="B6" t="s">
        <v>40</v>
      </c>
      <c r="C6" t="s">
        <v>45</v>
      </c>
      <c r="D6" t="s">
        <v>41</v>
      </c>
      <c r="E6" s="7" t="s">
        <v>43</v>
      </c>
      <c r="H6">
        <v>13</v>
      </c>
    </row>
    <row r="7" spans="1:18" x14ac:dyDescent="0.25">
      <c r="A7" s="1" t="s">
        <v>25</v>
      </c>
      <c r="B7" s="1">
        <v>8</v>
      </c>
      <c r="C7" s="1">
        <v>2</v>
      </c>
      <c r="D7" s="1"/>
      <c r="E7" s="19">
        <v>0.35</v>
      </c>
      <c r="H7">
        <v>14</v>
      </c>
    </row>
    <row r="8" spans="1:18" x14ac:dyDescent="0.25">
      <c r="A8" s="1" t="s">
        <v>26</v>
      </c>
      <c r="B8" s="1">
        <v>10</v>
      </c>
      <c r="C8" s="1">
        <v>2.5</v>
      </c>
      <c r="D8" s="1"/>
      <c r="E8" s="19">
        <v>0.35</v>
      </c>
      <c r="H8">
        <v>15</v>
      </c>
      <c r="K8" s="15">
        <v>12</v>
      </c>
      <c r="L8" s="15">
        <v>2</v>
      </c>
      <c r="M8" s="15">
        <v>15</v>
      </c>
      <c r="N8" s="15">
        <v>2</v>
      </c>
      <c r="O8" s="15">
        <v>20</v>
      </c>
      <c r="P8" s="15">
        <v>2</v>
      </c>
      <c r="Q8" s="16" t="s">
        <v>42</v>
      </c>
      <c r="R8" s="17" t="s">
        <v>42</v>
      </c>
    </row>
    <row r="9" spans="1:18" x14ac:dyDescent="0.25">
      <c r="A9" s="1" t="s">
        <v>27</v>
      </c>
      <c r="B9" s="1">
        <v>12</v>
      </c>
      <c r="C9" s="1">
        <v>2</v>
      </c>
      <c r="D9" s="1"/>
      <c r="E9" s="19">
        <v>0.35</v>
      </c>
      <c r="H9">
        <v>16</v>
      </c>
      <c r="K9" s="15">
        <v>14</v>
      </c>
      <c r="L9" s="15">
        <v>2</v>
      </c>
      <c r="M9" s="15">
        <v>16</v>
      </c>
      <c r="N9" s="15">
        <v>2</v>
      </c>
      <c r="O9" s="15">
        <v>20</v>
      </c>
      <c r="P9" s="17">
        <v>2.25</v>
      </c>
      <c r="Q9" s="16" t="s">
        <v>42</v>
      </c>
      <c r="R9" s="17" t="s">
        <v>42</v>
      </c>
    </row>
    <row r="10" spans="1:18" x14ac:dyDescent="0.25">
      <c r="A10" s="1" t="s">
        <v>28</v>
      </c>
      <c r="B10" s="1">
        <v>13</v>
      </c>
      <c r="C10" s="1">
        <v>2.5</v>
      </c>
      <c r="D10" s="1"/>
      <c r="E10" s="19">
        <v>0.35</v>
      </c>
      <c r="G10" t="s">
        <v>57</v>
      </c>
      <c r="H10">
        <v>17</v>
      </c>
      <c r="K10" s="15">
        <v>10</v>
      </c>
      <c r="L10" s="18">
        <v>0.8</v>
      </c>
      <c r="M10" s="15">
        <v>12</v>
      </c>
      <c r="N10" s="15">
        <v>1</v>
      </c>
      <c r="O10" s="15">
        <v>15</v>
      </c>
      <c r="P10" s="15">
        <v>1</v>
      </c>
      <c r="Q10" s="15">
        <v>18</v>
      </c>
      <c r="R10" s="15">
        <v>1</v>
      </c>
    </row>
    <row r="11" spans="1:18" x14ac:dyDescent="0.25">
      <c r="A11" s="1" t="s">
        <v>29</v>
      </c>
      <c r="B11" s="1">
        <v>16</v>
      </c>
      <c r="C11" s="1">
        <v>2</v>
      </c>
      <c r="D11" s="1"/>
      <c r="E11" s="19">
        <v>0.35</v>
      </c>
      <c r="G11">
        <v>1.1000000000000001</v>
      </c>
      <c r="H11">
        <v>18</v>
      </c>
    </row>
    <row r="12" spans="1:18" x14ac:dyDescent="0.25">
      <c r="A12" s="1" t="s">
        <v>30</v>
      </c>
      <c r="B12" s="1">
        <v>12</v>
      </c>
      <c r="C12" s="1">
        <v>2</v>
      </c>
      <c r="D12" s="1"/>
      <c r="E12" s="19">
        <v>0.45</v>
      </c>
      <c r="G12">
        <v>1.2</v>
      </c>
      <c r="H12">
        <v>19</v>
      </c>
    </row>
    <row r="13" spans="1:18" x14ac:dyDescent="0.25">
      <c r="A13" s="1" t="s">
        <v>31</v>
      </c>
      <c r="B13" s="1">
        <v>16</v>
      </c>
      <c r="C13" s="1">
        <v>2</v>
      </c>
      <c r="D13" s="1"/>
      <c r="E13" s="19">
        <v>0.45</v>
      </c>
      <c r="G13">
        <v>1.3</v>
      </c>
      <c r="H13">
        <v>20</v>
      </c>
    </row>
    <row r="14" spans="1:18" x14ac:dyDescent="0.25">
      <c r="A14" s="1" t="s">
        <v>33</v>
      </c>
      <c r="B14" s="1">
        <v>10</v>
      </c>
      <c r="C14" s="1">
        <v>1</v>
      </c>
      <c r="D14" s="1"/>
      <c r="E14" s="20">
        <v>390</v>
      </c>
      <c r="G14">
        <v>1.4</v>
      </c>
      <c r="H14">
        <v>21</v>
      </c>
      <c r="M14">
        <v>1</v>
      </c>
    </row>
    <row r="15" spans="1:18" x14ac:dyDescent="0.25">
      <c r="A15" s="1" t="s">
        <v>32</v>
      </c>
      <c r="B15" s="1">
        <v>13</v>
      </c>
      <c r="C15" s="1">
        <v>1</v>
      </c>
      <c r="D15" s="1"/>
      <c r="E15" s="20">
        <v>390</v>
      </c>
      <c r="G15">
        <v>1.5</v>
      </c>
      <c r="H15">
        <v>22</v>
      </c>
      <c r="M15">
        <v>1.1000000000000001</v>
      </c>
    </row>
    <row r="16" spans="1:18" x14ac:dyDescent="0.25">
      <c r="A16" s="1" t="s">
        <v>34</v>
      </c>
      <c r="B16" s="1">
        <v>16</v>
      </c>
      <c r="C16" s="1">
        <v>1</v>
      </c>
      <c r="D16" s="1"/>
      <c r="E16" s="20">
        <v>390</v>
      </c>
      <c r="G16">
        <v>1.6</v>
      </c>
      <c r="H16">
        <v>23</v>
      </c>
      <c r="M16">
        <v>1.2</v>
      </c>
    </row>
    <row r="17" spans="1:13" x14ac:dyDescent="0.25">
      <c r="G17">
        <v>1.7</v>
      </c>
      <c r="H17">
        <v>24</v>
      </c>
      <c r="M17">
        <v>1.3</v>
      </c>
    </row>
    <row r="18" spans="1:13" x14ac:dyDescent="0.25">
      <c r="G18">
        <v>1.8</v>
      </c>
      <c r="H18">
        <v>25</v>
      </c>
      <c r="M18">
        <v>1.4</v>
      </c>
    </row>
    <row r="19" spans="1:13" x14ac:dyDescent="0.25">
      <c r="G19">
        <v>1.9</v>
      </c>
      <c r="H19">
        <v>26</v>
      </c>
      <c r="M19">
        <v>1.5</v>
      </c>
    </row>
    <row r="20" spans="1:13" x14ac:dyDescent="0.25">
      <c r="G20">
        <v>2</v>
      </c>
      <c r="H20">
        <v>27</v>
      </c>
      <c r="M20">
        <v>1.6</v>
      </c>
    </row>
    <row r="21" spans="1:13" x14ac:dyDescent="0.25">
      <c r="A21" t="s">
        <v>58</v>
      </c>
      <c r="C21" s="7" t="s">
        <v>59</v>
      </c>
      <c r="G21">
        <v>2.1</v>
      </c>
      <c r="H21">
        <v>28</v>
      </c>
      <c r="M21">
        <v>1.7</v>
      </c>
    </row>
    <row r="22" spans="1:13" x14ac:dyDescent="0.25">
      <c r="A22" s="21" t="s">
        <v>46</v>
      </c>
      <c r="B22" s="1">
        <v>1</v>
      </c>
      <c r="C22" s="1">
        <v>1.3</v>
      </c>
      <c r="G22">
        <v>2.2000000000000002</v>
      </c>
      <c r="H22">
        <v>29</v>
      </c>
      <c r="M22">
        <v>1.8</v>
      </c>
    </row>
    <row r="23" spans="1:13" x14ac:dyDescent="0.25">
      <c r="A23" s="21" t="s">
        <v>47</v>
      </c>
      <c r="B23" s="1">
        <v>2</v>
      </c>
      <c r="C23" s="1">
        <v>2.8</v>
      </c>
      <c r="G23">
        <v>2.2999999999999998</v>
      </c>
      <c r="H23">
        <v>30</v>
      </c>
      <c r="M23">
        <v>1.9</v>
      </c>
    </row>
    <row r="24" spans="1:13" x14ac:dyDescent="0.25">
      <c r="A24" s="21" t="s">
        <v>48</v>
      </c>
      <c r="B24" s="1">
        <v>3</v>
      </c>
      <c r="C24" s="1">
        <v>3.5</v>
      </c>
      <c r="G24">
        <v>2.4</v>
      </c>
      <c r="H24">
        <v>31</v>
      </c>
      <c r="M24">
        <v>2</v>
      </c>
    </row>
    <row r="25" spans="1:13" x14ac:dyDescent="0.25">
      <c r="A25" s="21" t="s">
        <v>49</v>
      </c>
      <c r="B25" s="1">
        <v>4</v>
      </c>
      <c r="C25" s="1">
        <v>2.2000000000000002</v>
      </c>
      <c r="G25">
        <v>2.5</v>
      </c>
      <c r="H25">
        <v>32</v>
      </c>
      <c r="M25">
        <v>2.1</v>
      </c>
    </row>
    <row r="26" spans="1:13" x14ac:dyDescent="0.25">
      <c r="A26" s="21" t="s">
        <v>50</v>
      </c>
      <c r="B26" s="1">
        <v>5</v>
      </c>
      <c r="C26" s="1">
        <v>0.13</v>
      </c>
      <c r="G26">
        <v>2.6</v>
      </c>
      <c r="H26">
        <v>33</v>
      </c>
      <c r="M26">
        <v>2.2000000000000002</v>
      </c>
    </row>
    <row r="27" spans="1:13" x14ac:dyDescent="0.25">
      <c r="A27" s="21" t="s">
        <v>51</v>
      </c>
      <c r="B27" s="1">
        <v>6</v>
      </c>
      <c r="C27" s="1">
        <v>0.18</v>
      </c>
      <c r="G27">
        <v>2.7</v>
      </c>
      <c r="H27">
        <v>34</v>
      </c>
      <c r="M27">
        <v>2.2999999999999998</v>
      </c>
    </row>
    <row r="28" spans="1:13" x14ac:dyDescent="0.25">
      <c r="A28" s="23" t="s">
        <v>52</v>
      </c>
      <c r="B28" s="1">
        <v>7</v>
      </c>
      <c r="C28" s="1">
        <v>0.18</v>
      </c>
      <c r="G28">
        <v>2.8</v>
      </c>
      <c r="H28">
        <v>35</v>
      </c>
      <c r="M28">
        <v>2.4</v>
      </c>
    </row>
    <row r="29" spans="1:13" x14ac:dyDescent="0.25">
      <c r="A29" s="21" t="s">
        <v>53</v>
      </c>
      <c r="B29" s="1">
        <v>8</v>
      </c>
      <c r="C29" s="1">
        <v>0.2</v>
      </c>
      <c r="H29">
        <v>36</v>
      </c>
      <c r="M29">
        <v>2.5</v>
      </c>
    </row>
    <row r="30" spans="1:13" ht="15.75" thickBot="1" x14ac:dyDescent="0.3">
      <c r="A30" s="24" t="s">
        <v>54</v>
      </c>
      <c r="B30" s="1">
        <v>9</v>
      </c>
      <c r="C30" s="1">
        <v>0.09</v>
      </c>
      <c r="H30">
        <v>37</v>
      </c>
    </row>
    <row r="31" spans="1:13" x14ac:dyDescent="0.25">
      <c r="H31">
        <v>38</v>
      </c>
    </row>
    <row r="32" spans="1:13" x14ac:dyDescent="0.25">
      <c r="A32" s="22" t="s">
        <v>60</v>
      </c>
      <c r="B32" s="25">
        <v>5</v>
      </c>
      <c r="H32">
        <v>39</v>
      </c>
    </row>
    <row r="33" spans="1:8" x14ac:dyDescent="0.25">
      <c r="A33" s="22" t="s">
        <v>60</v>
      </c>
      <c r="B33" s="25">
        <v>7</v>
      </c>
      <c r="H33">
        <v>40</v>
      </c>
    </row>
    <row r="34" spans="1:8" x14ac:dyDescent="0.25">
      <c r="A34" s="22" t="s">
        <v>60</v>
      </c>
      <c r="B34" s="25">
        <v>5</v>
      </c>
      <c r="H34">
        <v>41</v>
      </c>
    </row>
    <row r="35" spans="1:8" x14ac:dyDescent="0.25">
      <c r="A35" s="22" t="s">
        <v>60</v>
      </c>
      <c r="B35" s="25">
        <v>5</v>
      </c>
      <c r="H35">
        <v>42</v>
      </c>
    </row>
    <row r="36" spans="1:8" x14ac:dyDescent="0.25">
      <c r="A36" s="22" t="s">
        <v>60</v>
      </c>
      <c r="B36" s="25">
        <v>5</v>
      </c>
      <c r="H36">
        <v>43</v>
      </c>
    </row>
    <row r="37" spans="1:8" x14ac:dyDescent="0.25">
      <c r="A37" s="22" t="s">
        <v>60</v>
      </c>
      <c r="B37" s="25">
        <v>5</v>
      </c>
      <c r="H37">
        <v>44</v>
      </c>
    </row>
    <row r="38" spans="1:8" x14ac:dyDescent="0.25">
      <c r="A38" s="22" t="s">
        <v>60</v>
      </c>
      <c r="B38" s="25">
        <v>5</v>
      </c>
      <c r="H38">
        <v>45</v>
      </c>
    </row>
    <row r="39" spans="1:8" x14ac:dyDescent="0.25">
      <c r="A39" s="22" t="s">
        <v>60</v>
      </c>
      <c r="B39" s="25">
        <v>2</v>
      </c>
      <c r="H39">
        <v>46</v>
      </c>
    </row>
    <row r="40" spans="1:8" x14ac:dyDescent="0.25">
      <c r="A40" s="22" t="s">
        <v>60</v>
      </c>
      <c r="B40" s="25">
        <v>5</v>
      </c>
      <c r="H40">
        <v>47</v>
      </c>
    </row>
    <row r="41" spans="1:8" x14ac:dyDescent="0.25">
      <c r="A41" s="22" t="s">
        <v>60</v>
      </c>
      <c r="B41" s="25">
        <v>5</v>
      </c>
      <c r="H41">
        <v>48</v>
      </c>
    </row>
    <row r="42" spans="1:8" x14ac:dyDescent="0.25">
      <c r="A42" s="22" t="s">
        <v>60</v>
      </c>
      <c r="B42" s="25">
        <v>5</v>
      </c>
      <c r="H42">
        <v>49</v>
      </c>
    </row>
    <row r="43" spans="1:8" x14ac:dyDescent="0.25">
      <c r="A43" s="22" t="s">
        <v>60</v>
      </c>
      <c r="B43" s="25">
        <v>5</v>
      </c>
      <c r="H43">
        <v>50</v>
      </c>
    </row>
    <row r="44" spans="1:8" x14ac:dyDescent="0.25">
      <c r="A44" s="22" t="s">
        <v>60</v>
      </c>
      <c r="B44" s="25">
        <v>5</v>
      </c>
      <c r="H44">
        <v>51</v>
      </c>
    </row>
    <row r="45" spans="1:8" x14ac:dyDescent="0.25">
      <c r="A45" s="22" t="s">
        <v>60</v>
      </c>
      <c r="B45" s="25">
        <v>5</v>
      </c>
      <c r="H45">
        <v>52</v>
      </c>
    </row>
    <row r="46" spans="1:8" x14ac:dyDescent="0.25">
      <c r="A46" s="22" t="s">
        <v>60</v>
      </c>
      <c r="B46" s="25">
        <v>5</v>
      </c>
      <c r="H46">
        <v>53</v>
      </c>
    </row>
    <row r="47" spans="1:8" x14ac:dyDescent="0.25">
      <c r="A47" s="22" t="s">
        <v>60</v>
      </c>
      <c r="B47" s="25">
        <v>3</v>
      </c>
      <c r="H47">
        <v>54</v>
      </c>
    </row>
    <row r="48" spans="1:8" x14ac:dyDescent="0.25">
      <c r="H48">
        <v>55</v>
      </c>
    </row>
    <row r="49" spans="8:8" x14ac:dyDescent="0.25">
      <c r="H49">
        <v>56</v>
      </c>
    </row>
    <row r="50" spans="8:8" x14ac:dyDescent="0.25">
      <c r="H50">
        <v>57</v>
      </c>
    </row>
    <row r="51" spans="8:8" x14ac:dyDescent="0.25">
      <c r="H51">
        <v>58</v>
      </c>
    </row>
    <row r="52" spans="8:8" x14ac:dyDescent="0.25">
      <c r="H52">
        <v>59</v>
      </c>
    </row>
    <row r="53" spans="8:8" x14ac:dyDescent="0.25">
      <c r="H53">
        <v>60</v>
      </c>
    </row>
    <row r="54" spans="8:8" x14ac:dyDescent="0.25">
      <c r="H54">
        <v>61</v>
      </c>
    </row>
    <row r="55" spans="8:8" x14ac:dyDescent="0.25">
      <c r="H55">
        <v>62</v>
      </c>
    </row>
    <row r="56" spans="8:8" x14ac:dyDescent="0.25">
      <c r="H56">
        <v>63</v>
      </c>
    </row>
    <row r="57" spans="8:8" x14ac:dyDescent="0.25">
      <c r="H57">
        <v>64</v>
      </c>
    </row>
    <row r="58" spans="8:8" x14ac:dyDescent="0.25">
      <c r="H58">
        <v>65</v>
      </c>
    </row>
    <row r="59" spans="8:8" x14ac:dyDescent="0.25">
      <c r="H59">
        <v>66</v>
      </c>
    </row>
    <row r="60" spans="8:8" x14ac:dyDescent="0.25">
      <c r="H60">
        <v>67</v>
      </c>
    </row>
    <row r="61" spans="8:8" x14ac:dyDescent="0.25">
      <c r="H61">
        <v>68</v>
      </c>
    </row>
    <row r="62" spans="8:8" x14ac:dyDescent="0.25">
      <c r="H62">
        <v>69</v>
      </c>
    </row>
    <row r="63" spans="8:8" x14ac:dyDescent="0.25">
      <c r="H63">
        <v>70</v>
      </c>
    </row>
    <row r="64" spans="8:8" x14ac:dyDescent="0.25">
      <c r="H64">
        <v>71</v>
      </c>
    </row>
    <row r="65" spans="8:8" x14ac:dyDescent="0.25">
      <c r="H65">
        <v>72</v>
      </c>
    </row>
    <row r="66" spans="8:8" x14ac:dyDescent="0.25">
      <c r="H66">
        <v>73</v>
      </c>
    </row>
    <row r="67" spans="8:8" x14ac:dyDescent="0.25">
      <c r="H67">
        <v>74</v>
      </c>
    </row>
    <row r="68" spans="8:8" x14ac:dyDescent="0.25">
      <c r="H68">
        <v>75</v>
      </c>
    </row>
    <row r="69" spans="8:8" x14ac:dyDescent="0.25">
      <c r="H69">
        <v>76</v>
      </c>
    </row>
    <row r="70" spans="8:8" x14ac:dyDescent="0.25">
      <c r="H70">
        <v>77</v>
      </c>
    </row>
    <row r="71" spans="8:8" x14ac:dyDescent="0.25">
      <c r="H71">
        <v>78</v>
      </c>
    </row>
    <row r="72" spans="8:8" x14ac:dyDescent="0.25">
      <c r="H72">
        <v>79</v>
      </c>
    </row>
    <row r="73" spans="8:8" x14ac:dyDescent="0.25">
      <c r="H73">
        <v>80</v>
      </c>
    </row>
    <row r="74" spans="8:8" x14ac:dyDescent="0.25">
      <c r="H74">
        <v>81</v>
      </c>
    </row>
    <row r="75" spans="8:8" x14ac:dyDescent="0.25">
      <c r="H75">
        <v>82</v>
      </c>
    </row>
    <row r="76" spans="8:8" x14ac:dyDescent="0.25">
      <c r="H76">
        <v>83</v>
      </c>
    </row>
    <row r="77" spans="8:8" x14ac:dyDescent="0.25">
      <c r="H77">
        <v>84</v>
      </c>
    </row>
    <row r="78" spans="8:8" x14ac:dyDescent="0.25">
      <c r="H78">
        <v>85</v>
      </c>
    </row>
    <row r="79" spans="8:8" x14ac:dyDescent="0.25">
      <c r="H79">
        <v>86</v>
      </c>
    </row>
    <row r="80" spans="8:8" x14ac:dyDescent="0.25">
      <c r="H80">
        <v>87</v>
      </c>
    </row>
    <row r="81" spans="8:8" x14ac:dyDescent="0.25">
      <c r="H81">
        <v>88</v>
      </c>
    </row>
    <row r="82" spans="8:8" x14ac:dyDescent="0.25">
      <c r="H82">
        <v>89</v>
      </c>
    </row>
    <row r="83" spans="8:8" x14ac:dyDescent="0.25">
      <c r="H83">
        <v>90</v>
      </c>
    </row>
    <row r="84" spans="8:8" x14ac:dyDescent="0.25">
      <c r="H84">
        <v>91</v>
      </c>
    </row>
    <row r="85" spans="8:8" x14ac:dyDescent="0.25">
      <c r="H85">
        <v>92</v>
      </c>
    </row>
    <row r="86" spans="8:8" x14ac:dyDescent="0.25">
      <c r="H86">
        <v>93</v>
      </c>
    </row>
    <row r="87" spans="8:8" x14ac:dyDescent="0.25">
      <c r="H87">
        <v>94</v>
      </c>
    </row>
    <row r="88" spans="8:8" x14ac:dyDescent="0.25">
      <c r="H88">
        <v>95</v>
      </c>
    </row>
    <row r="89" spans="8:8" x14ac:dyDescent="0.25">
      <c r="H89">
        <v>96</v>
      </c>
    </row>
    <row r="90" spans="8:8" x14ac:dyDescent="0.25">
      <c r="H90">
        <v>97</v>
      </c>
    </row>
    <row r="91" spans="8:8" x14ac:dyDescent="0.25">
      <c r="H91">
        <v>98</v>
      </c>
    </row>
    <row r="92" spans="8:8" x14ac:dyDescent="0.25">
      <c r="H92">
        <v>99</v>
      </c>
    </row>
    <row r="93" spans="8:8" x14ac:dyDescent="0.25">
      <c r="H93">
        <v>100</v>
      </c>
    </row>
    <row r="94" spans="8:8" x14ac:dyDescent="0.25">
      <c r="H94">
        <v>101</v>
      </c>
    </row>
    <row r="95" spans="8:8" x14ac:dyDescent="0.25">
      <c r="H95">
        <v>102</v>
      </c>
    </row>
    <row r="96" spans="8:8" x14ac:dyDescent="0.25">
      <c r="H96">
        <v>103</v>
      </c>
    </row>
    <row r="97" spans="8:8" x14ac:dyDescent="0.25">
      <c r="H97">
        <v>104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15</xdr:col>
                    <xdr:colOff>266700</xdr:colOff>
                    <xdr:row>3</xdr:row>
                    <xdr:rowOff>180975</xdr:rowOff>
                  </from>
                  <to>
                    <xdr:col>16</xdr:col>
                    <xdr:colOff>247650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17</xdr:col>
                    <xdr:colOff>114300</xdr:colOff>
                    <xdr:row>6</xdr:row>
                    <xdr:rowOff>19050</xdr:rowOff>
                  </from>
                  <to>
                    <xdr:col>18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17</xdr:col>
                    <xdr:colOff>114300</xdr:colOff>
                    <xdr:row>9</xdr:row>
                    <xdr:rowOff>19050</xdr:rowOff>
                  </from>
                  <to>
                    <xdr:col>18</xdr:col>
                    <xdr:colOff>238125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Drop Down 4">
              <controlPr defaultSize="0" autoLine="0" autoPict="0">
                <anchor moveWithCells="1">
                  <from>
                    <xdr:col>17</xdr:col>
                    <xdr:colOff>114300</xdr:colOff>
                    <xdr:row>11</xdr:row>
                    <xdr:rowOff>19050</xdr:rowOff>
                  </from>
                  <to>
                    <xdr:col>18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Ark1</vt:lpstr>
      <vt:lpstr>Ark2</vt:lpstr>
      <vt:lpstr>data.</vt:lpstr>
      <vt:lpstr>c_c_cm</vt:lpstr>
      <vt:lpstr>gulvbelægning</vt:lpstr>
      <vt:lpstr>gulvbelægninglambda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dalby rasmussen</dc:creator>
  <cp:lastModifiedBy>marc dalby rasmussen</cp:lastModifiedBy>
  <dcterms:created xsi:type="dcterms:W3CDTF">2014-02-21T14:07:36Z</dcterms:created>
  <dcterms:modified xsi:type="dcterms:W3CDTF">2014-02-21T21:56:59Z</dcterms:modified>
</cp:coreProperties>
</file>